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workbookPr autoCompressPictures="0" defaultThemeVersion="124226"/>
  <mc:AlternateContent xmlns:mc="http://schemas.openxmlformats.org/markup-compatibility/2006">
    <mc:Choice Requires="x15">
      <x15ac:absPath xmlns:x15ac="http://schemas.microsoft.com/office/spreadsheetml/2010/11/ac" url="/Users/drvineetadhankharshah/Documents/Drive Data/Printing/Kayakalp/23 July 2024 Final version/Kayakalp Final Toolkits 19 July 2024/"/>
    </mc:Choice>
  </mc:AlternateContent>
  <xr:revisionPtr revIDLastSave="0" documentId="13_ncr:1_{5B712244-9114-6C4C-AAA0-33697B0F17B7}" xr6:coauthVersionLast="47" xr6:coauthVersionMax="47" xr10:uidLastSave="{00000000-0000-0000-0000-000000000000}"/>
  <bookViews>
    <workbookView xWindow="0" yWindow="500" windowWidth="28800" windowHeight="16260" xr2:uid="{00000000-000D-0000-FFFF-FFFF00000000}"/>
  </bookViews>
  <sheets>
    <sheet name="Kayakalp_Without bed APHC, UPHC" sheetId="2" r:id="rId1"/>
  </sheets>
  <definedNames>
    <definedName name="_xlnm._FilterDatabase" localSheetId="0" hidden="1">'Kayakalp_Without bed APHC, UPHC'!$A$40:$P$227</definedName>
    <definedName name="page183" localSheetId="0">'Kayakalp_Without bed APHC, UPHC'!#REF!</definedName>
    <definedName name="page185" localSheetId="0">'Kayakalp_Without bed APHC, UPHC'!#REF!</definedName>
    <definedName name="page187" localSheetId="0">'Kayakalp_Without bed APHC, UPHC'!#REF!</definedName>
    <definedName name="page189" localSheetId="0">'Kayakalp_Without bed APHC, UPHC'!#REF!</definedName>
    <definedName name="page191" localSheetId="0">'Kayakalp_Without bed APHC, UPHC'!#REF!</definedName>
    <definedName name="page193" localSheetId="0">'Kayakalp_Without bed APHC, UPHC'!#REF!</definedName>
    <definedName name="page195" localSheetId="0">'Kayakalp_Without bed APHC, UPHC'!#REF!</definedName>
    <definedName name="page197" localSheetId="0">'Kayakalp_Without bed APHC, UPHC'!#REF!</definedName>
    <definedName name="page199" localSheetId="0">'Kayakalp_Without bed APHC, UPHC'!$A$185</definedName>
    <definedName name="page201" localSheetId="0">'Kayakalp_Without bed APHC, UPHC'!#REF!</definedName>
    <definedName name="page203" localSheetId="0">'Kayakalp_Without bed APHC, UPHC'!#REF!</definedName>
    <definedName name="page205" localSheetId="0">'Kayakalp_Without bed APHC, UPHC'!#REF!</definedName>
    <definedName name="page207" localSheetId="0">'Kayakalp_Without bed APHC, UPHC'!#REF!</definedName>
    <definedName name="page209" localSheetId="0">'Kayakalp_Without bed APHC, UPHC'!#REF!</definedName>
    <definedName name="_xlnm.Print_Area" localSheetId="0">'Kayakalp_Without bed APHC, UPHC'!$A$2:$I$227</definedName>
    <definedName name="_xlnm.Print_Titles" localSheetId="0">'Kayakalp_Without bed APHC, UPHC'!$40:$40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7" i="2" l="1"/>
  <c r="E22" i="2" l="1"/>
  <c r="H181" i="2"/>
  <c r="H159" i="2"/>
  <c r="E35" i="2"/>
  <c r="D34" i="2"/>
  <c r="F34" i="2" s="1"/>
  <c r="D33" i="2"/>
  <c r="F33" i="2" s="1"/>
  <c r="D32" i="2"/>
  <c r="F32" i="2" s="1"/>
  <c r="D31" i="2"/>
  <c r="H222" i="2"/>
  <c r="H216" i="2"/>
  <c r="H210" i="2"/>
  <c r="H204" i="2"/>
  <c r="D35" i="2" l="1"/>
  <c r="F35" i="2" s="1"/>
  <c r="E27" i="2" s="1"/>
  <c r="F31" i="2"/>
  <c r="B27" i="2"/>
  <c r="H42" i="2"/>
  <c r="H107" i="2" l="1"/>
  <c r="H54" i="2" l="1"/>
  <c r="H45" i="2"/>
  <c r="H48" i="2"/>
  <c r="H51" i="2"/>
  <c r="H57" i="2"/>
  <c r="H60" i="2"/>
  <c r="H63" i="2"/>
  <c r="H66" i="2"/>
  <c r="H69" i="2"/>
  <c r="H73" i="2"/>
  <c r="H76" i="2"/>
  <c r="H79" i="2"/>
  <c r="H82" i="2"/>
  <c r="H85" i="2"/>
  <c r="H88" i="2"/>
  <c r="H91" i="2"/>
  <c r="H94" i="2"/>
  <c r="H97" i="2"/>
  <c r="H100" i="2"/>
  <c r="H166" i="2"/>
  <c r="H169" i="2"/>
  <c r="H172" i="2"/>
  <c r="H175" i="2"/>
  <c r="H178" i="2"/>
  <c r="H104" i="2"/>
  <c r="H110" i="2"/>
  <c r="H113" i="2"/>
  <c r="H116" i="2"/>
  <c r="H119" i="2"/>
  <c r="H122" i="2"/>
  <c r="H125" i="2"/>
  <c r="H128" i="2"/>
  <c r="H131" i="2"/>
  <c r="H135" i="2"/>
  <c r="H138" i="2"/>
  <c r="H141" i="2"/>
  <c r="H144" i="2"/>
  <c r="H147" i="2"/>
  <c r="H150" i="2"/>
  <c r="H153" i="2"/>
  <c r="H156" i="2"/>
  <c r="H162" i="2"/>
  <c r="H185" i="2"/>
  <c r="H188" i="2"/>
  <c r="H191" i="2"/>
  <c r="H194" i="2"/>
  <c r="H197" i="2"/>
  <c r="H22" i="2" l="1"/>
  <c r="B22" i="2"/>
  <c r="H16" i="2"/>
  <c r="E16" i="2"/>
  <c r="B16" i="2"/>
</calcChain>
</file>

<file path=xl/sharedStrings.xml><?xml version="1.0" encoding="utf-8"?>
<sst xmlns="http://schemas.openxmlformats.org/spreadsheetml/2006/main" count="692" uniqueCount="548">
  <si>
    <t>Criteria</t>
  </si>
  <si>
    <t>Assessment Method</t>
  </si>
  <si>
    <t>Means of Verification</t>
  </si>
  <si>
    <t>Compliance</t>
  </si>
  <si>
    <t>A1.1</t>
  </si>
  <si>
    <t>A.</t>
  </si>
  <si>
    <t>A1</t>
  </si>
  <si>
    <t>Pest &amp; Animal Control</t>
  </si>
  <si>
    <t>OB/SI</t>
  </si>
  <si>
    <t>A1.2</t>
  </si>
  <si>
    <t>OB</t>
  </si>
  <si>
    <t>SI/RR</t>
  </si>
  <si>
    <t>RR/SI</t>
  </si>
  <si>
    <t>A2</t>
  </si>
  <si>
    <t>Landscaping &amp; Gardening</t>
  </si>
  <si>
    <t>A2.1</t>
  </si>
  <si>
    <t>A2.2</t>
  </si>
  <si>
    <t>No stray animals within the facility premises</t>
  </si>
  <si>
    <t>Pest Control Measures are implemented in the facility</t>
  </si>
  <si>
    <t>Ref. No.</t>
  </si>
  <si>
    <t>A3</t>
  </si>
  <si>
    <t>Maintenance of Open Areas</t>
  </si>
  <si>
    <t>A3.1</t>
  </si>
  <si>
    <t>A3.2</t>
  </si>
  <si>
    <t>A4</t>
  </si>
  <si>
    <t>A4.1</t>
  </si>
  <si>
    <t>A4.2</t>
  </si>
  <si>
    <t>A5</t>
  </si>
  <si>
    <t>Infrastructure Maintenance</t>
  </si>
  <si>
    <t>A5.1</t>
  </si>
  <si>
    <t>A5.2</t>
  </si>
  <si>
    <t>A6</t>
  </si>
  <si>
    <t>Illumination</t>
  </si>
  <si>
    <t>A6.1</t>
  </si>
  <si>
    <t>A6.2</t>
  </si>
  <si>
    <t>Use of energy efficient bulbs</t>
  </si>
  <si>
    <t>A7</t>
  </si>
  <si>
    <t>Maintenance of Furniture &amp; Fixture</t>
  </si>
  <si>
    <t>A7.1</t>
  </si>
  <si>
    <t>A7.2</t>
  </si>
  <si>
    <t>A8</t>
  </si>
  <si>
    <t>Removal of Junk Material</t>
  </si>
  <si>
    <t>A8.1</t>
  </si>
  <si>
    <t>A8.2</t>
  </si>
  <si>
    <t>A9</t>
  </si>
  <si>
    <t>Water Conservation</t>
  </si>
  <si>
    <t>A9.1</t>
  </si>
  <si>
    <t>A9.2</t>
  </si>
  <si>
    <t>SI/OB</t>
  </si>
  <si>
    <t>A10</t>
  </si>
  <si>
    <t>Work Place Management</t>
  </si>
  <si>
    <t>A10.1</t>
  </si>
  <si>
    <t>A10.2</t>
  </si>
  <si>
    <t>B</t>
  </si>
  <si>
    <t>Sanitation &amp; Hygiene</t>
  </si>
  <si>
    <t>B1</t>
  </si>
  <si>
    <t>B1.1</t>
  </si>
  <si>
    <t>B1.2</t>
  </si>
  <si>
    <t>B2.1</t>
  </si>
  <si>
    <t>B2.2</t>
  </si>
  <si>
    <t>B3</t>
  </si>
  <si>
    <t>B3.1</t>
  </si>
  <si>
    <t>B3.2</t>
  </si>
  <si>
    <t>B4</t>
  </si>
  <si>
    <t>B4.1</t>
  </si>
  <si>
    <t>B4.2</t>
  </si>
  <si>
    <t>B5</t>
  </si>
  <si>
    <t>B5.1</t>
  </si>
  <si>
    <t>B5.2</t>
  </si>
  <si>
    <t>B6</t>
  </si>
  <si>
    <t>Cleanliness of Toilets</t>
  </si>
  <si>
    <t>B6.1</t>
  </si>
  <si>
    <t>B6.2</t>
  </si>
  <si>
    <t>B7</t>
  </si>
  <si>
    <t>Use of standards materials and Equipment for Cleaning</t>
  </si>
  <si>
    <t>B7.1</t>
  </si>
  <si>
    <t>SI/OB/RR</t>
  </si>
  <si>
    <t>B7.2</t>
  </si>
  <si>
    <t>B8</t>
  </si>
  <si>
    <t>B8.1</t>
  </si>
  <si>
    <t>B8.2</t>
  </si>
  <si>
    <t>B9</t>
  </si>
  <si>
    <t>Monitoring of Cleanliness Activities</t>
  </si>
  <si>
    <t>B9.1</t>
  </si>
  <si>
    <t>OB/RR</t>
  </si>
  <si>
    <t>B9.2</t>
  </si>
  <si>
    <t>B10.</t>
  </si>
  <si>
    <t>Drainage and Sewage Management</t>
  </si>
  <si>
    <t>B10.1</t>
  </si>
  <si>
    <t>B10.2</t>
  </si>
  <si>
    <t>C</t>
  </si>
  <si>
    <t>Waste Management</t>
  </si>
  <si>
    <t>C1</t>
  </si>
  <si>
    <t>Segregation of Biomedical Waste</t>
  </si>
  <si>
    <t>C1.1</t>
  </si>
  <si>
    <t>C1.2</t>
  </si>
  <si>
    <t>SI</t>
  </si>
  <si>
    <t>C2</t>
  </si>
  <si>
    <t>Collection and Transportation of Biomedical Waste</t>
  </si>
  <si>
    <t>C2.1</t>
  </si>
  <si>
    <t>C2.2</t>
  </si>
  <si>
    <t>Walls are well-plastered and painted</t>
  </si>
  <si>
    <t>Window and doors are maintained</t>
  </si>
  <si>
    <t>Check, if Window panes are intact, and provided with Grill/ Wire Meshwork. Doors are intact and painted /varnished</t>
  </si>
  <si>
    <t>No dirt/Grease/Stains/ Garbage in Toilets</t>
  </si>
  <si>
    <t>Toilets have running water and functional cistern</t>
  </si>
  <si>
    <t>Ask cleaning staff to operate cistern and water taps</t>
  </si>
  <si>
    <t>Availability of Cleaning Equipment</t>
  </si>
  <si>
    <t>Use of Three bucket system for cleaning</t>
  </si>
  <si>
    <t>Use unidirectional method and out word mopping</t>
  </si>
  <si>
    <t>No blocked/ over-flowing drains in the facility</t>
  </si>
  <si>
    <t>Check if the staff is aware of segregation protocols</t>
  </si>
  <si>
    <t>C3</t>
  </si>
  <si>
    <t>Sharp Management</t>
  </si>
  <si>
    <t>C3.1</t>
  </si>
  <si>
    <t>C3.2</t>
  </si>
  <si>
    <t>C4</t>
  </si>
  <si>
    <t>Storage of Biomedical Waste</t>
  </si>
  <si>
    <t>C4.1</t>
  </si>
  <si>
    <t>C4.2</t>
  </si>
  <si>
    <t>Dedicated Storage facility is available for biomedical waste</t>
  </si>
  <si>
    <t>No Biomedical waste is stored for more than 48 Hours</t>
  </si>
  <si>
    <t>C5</t>
  </si>
  <si>
    <t>Disposal of Biomedical waste</t>
  </si>
  <si>
    <t>C5.1</t>
  </si>
  <si>
    <t>C5.2</t>
  </si>
  <si>
    <t>C6</t>
  </si>
  <si>
    <t>Management Hazardous Waste</t>
  </si>
  <si>
    <t>C6.1</t>
  </si>
  <si>
    <t>C6.2</t>
  </si>
  <si>
    <t>C7</t>
  </si>
  <si>
    <t>Solid General Waste Management</t>
  </si>
  <si>
    <t>C7.1</t>
  </si>
  <si>
    <t>C7.2</t>
  </si>
  <si>
    <t>OB/SI/ RR</t>
  </si>
  <si>
    <t>C8</t>
  </si>
  <si>
    <t>Liquid Waste Management</t>
  </si>
  <si>
    <t>C8.1</t>
  </si>
  <si>
    <t>C8.2</t>
  </si>
  <si>
    <t>C9</t>
  </si>
  <si>
    <t>Equipment and Supplies for Bio Medical Waste Management</t>
  </si>
  <si>
    <t>C9.1</t>
  </si>
  <si>
    <t>C9.2</t>
  </si>
  <si>
    <t>C10</t>
  </si>
  <si>
    <t>Statuary Compliances</t>
  </si>
  <si>
    <t>C10.1</t>
  </si>
  <si>
    <t>RR</t>
  </si>
  <si>
    <t>C10.2</t>
  </si>
  <si>
    <t>D</t>
  </si>
  <si>
    <t>D1</t>
  </si>
  <si>
    <t>Hand Hygiene</t>
  </si>
  <si>
    <t>D1.1</t>
  </si>
  <si>
    <t>Availability of Sink and running water at point of use</t>
  </si>
  <si>
    <t>D1.2</t>
  </si>
  <si>
    <t>D2</t>
  </si>
  <si>
    <t>Personal Protective Equipment (PPE)</t>
  </si>
  <si>
    <t>D2.1</t>
  </si>
  <si>
    <t>D2.2</t>
  </si>
  <si>
    <t>D3</t>
  </si>
  <si>
    <t>Personal Protective Practices</t>
  </si>
  <si>
    <t>D3.1</t>
  </si>
  <si>
    <t>D3.2</t>
  </si>
  <si>
    <t>Use of Gloves during procedures and examination</t>
  </si>
  <si>
    <t>Check, if the staff uses gloves during examination, and while conducting procedures</t>
  </si>
  <si>
    <t>The staff is aware of use of gloves, when to use (occasion) and its type</t>
  </si>
  <si>
    <t>Check with the staff when do they wear gloves, and when gloves are not required. The Staff should also know difference between clean &amp; sterilized gloves and when to use</t>
  </si>
  <si>
    <t>D4</t>
  </si>
  <si>
    <t>Decontamination and Cleaning of Instruments</t>
  </si>
  <si>
    <t>D4.1</t>
  </si>
  <si>
    <t>D4.2</t>
  </si>
  <si>
    <t>D5</t>
  </si>
  <si>
    <t>D5.1</t>
  </si>
  <si>
    <t>D5.2</t>
  </si>
  <si>
    <t>No re-use of disposable personal protective equipment</t>
  </si>
  <si>
    <t>Check that disposable gloves and mask are not re-used. Reusable Gloves and mask are used after adequate sterilization.</t>
  </si>
  <si>
    <t>Staff knows how to make Chlorine solution</t>
  </si>
  <si>
    <t>Disinfection &amp; Sterilization of Instruments</t>
  </si>
  <si>
    <t>Adherence to Protocol for High Level disinfection</t>
  </si>
  <si>
    <t>D6</t>
  </si>
  <si>
    <t>Spill Management</t>
  </si>
  <si>
    <t>D6.1</t>
  </si>
  <si>
    <t>D6.2</t>
  </si>
  <si>
    <t>Check for display</t>
  </si>
  <si>
    <t>D7</t>
  </si>
  <si>
    <t>Isolation and Barrier Nursing</t>
  </si>
  <si>
    <t>D7.1</t>
  </si>
  <si>
    <t>D7.2</t>
  </si>
  <si>
    <t>D8</t>
  </si>
  <si>
    <t>Infection Control Program</t>
  </si>
  <si>
    <t>D8.1</t>
  </si>
  <si>
    <t>D8.2</t>
  </si>
  <si>
    <t>Check for adherence to protocols</t>
  </si>
  <si>
    <t>Spill management protocols are displayed at points if use</t>
  </si>
  <si>
    <t>Antibiotic Policy is implemented at the facility</t>
  </si>
  <si>
    <t>D9</t>
  </si>
  <si>
    <t>D9.1</t>
  </si>
  <si>
    <t>D9.2</t>
  </si>
  <si>
    <t>D10</t>
  </si>
  <si>
    <t>Environment Control</t>
  </si>
  <si>
    <t>D10.1</t>
  </si>
  <si>
    <t>D10.2</t>
  </si>
  <si>
    <t>E</t>
  </si>
  <si>
    <t>SUPPORT SERVICES</t>
  </si>
  <si>
    <t>E1.1</t>
  </si>
  <si>
    <t>RR/SI/PI</t>
  </si>
  <si>
    <t>E1.2</t>
  </si>
  <si>
    <t>E2</t>
  </si>
  <si>
    <t>Water Sanitation</t>
  </si>
  <si>
    <t>E2.1</t>
  </si>
  <si>
    <t>E2.2</t>
  </si>
  <si>
    <t>The facility receives adequate quantity of water as per requirement</t>
  </si>
  <si>
    <t>There is storage tank for the water and tank is cleaned periodically</t>
  </si>
  <si>
    <t>E3</t>
  </si>
  <si>
    <t>E3.1</t>
  </si>
  <si>
    <t>E3.2</t>
  </si>
  <si>
    <t>E4</t>
  </si>
  <si>
    <t>Security Services</t>
  </si>
  <si>
    <t>E4.1</t>
  </si>
  <si>
    <t>E4.2</t>
  </si>
  <si>
    <t>E5</t>
  </si>
  <si>
    <t>E5.1</t>
  </si>
  <si>
    <t>E5.2</t>
  </si>
  <si>
    <t>F</t>
  </si>
  <si>
    <t>Hygiene Promotion</t>
  </si>
  <si>
    <t>F1</t>
  </si>
  <si>
    <t>Community Monitoring &amp; Patient Participation</t>
  </si>
  <si>
    <t>F1.1</t>
  </si>
  <si>
    <t>F1.2</t>
  </si>
  <si>
    <t>PI/OB</t>
  </si>
  <si>
    <t>F2</t>
  </si>
  <si>
    <t>Information Education and Communication</t>
  </si>
  <si>
    <t>F2.1</t>
  </si>
  <si>
    <t>F2.2</t>
  </si>
  <si>
    <t>Leadership and Team work</t>
  </si>
  <si>
    <t>F3.1</t>
  </si>
  <si>
    <t>F3.2</t>
  </si>
  <si>
    <t>Patients are made aware of their responsibility of keeping the health facility clean</t>
  </si>
  <si>
    <t>The Health facility has a system to take feed-back from patients and visitors for maintaining the cleanliness of the facility</t>
  </si>
  <si>
    <t>Should be displayed prominently in local language</t>
  </si>
  <si>
    <t>F4</t>
  </si>
  <si>
    <t>Training and Capacity Building and Standardization</t>
  </si>
  <si>
    <t>F4.1</t>
  </si>
  <si>
    <t>F4.2</t>
  </si>
  <si>
    <t>Staff Hygiene and Dress Code</t>
  </si>
  <si>
    <t>F5.1</t>
  </si>
  <si>
    <t>F5.2</t>
  </si>
  <si>
    <t>B2</t>
  </si>
  <si>
    <t>E1</t>
  </si>
  <si>
    <t>F3</t>
  </si>
  <si>
    <t>F5</t>
  </si>
  <si>
    <t xml:space="preserve">The Cleanliness Score Card  </t>
  </si>
  <si>
    <t>Name of Facility</t>
  </si>
  <si>
    <t>Level of Assessment</t>
  </si>
  <si>
    <t xml:space="preserve">Grading </t>
  </si>
  <si>
    <t xml:space="preserve">Improvement </t>
  </si>
  <si>
    <t xml:space="preserve">Thematic Scores </t>
  </si>
  <si>
    <t>Check for availability of a demarcated &amp; secured space for collecting and storing the junk material before its disposal</t>
  </si>
  <si>
    <t>Availability of connection with Municipal Sewage System/ or Soak Pit</t>
  </si>
  <si>
    <t>B. Sanitation &amp; Hygiene</t>
  </si>
  <si>
    <t xml:space="preserve">E. Support Services </t>
  </si>
  <si>
    <t>Remarks</t>
  </si>
  <si>
    <t xml:space="preserve">  </t>
  </si>
  <si>
    <t>Front area/ Parks/ Open spaces are well maintained</t>
  </si>
  <si>
    <t>Check that wild vegetation does not exist. Shrubs and Trees are well maintained. Over grown branches of plants/ tree have been trimmed regularly.                                                Dry leaves and green waste are removed on daily basis.
Gardens/ green area are secured with fence</t>
  </si>
  <si>
    <t>Check that floors and walls of Corridors, Waiting area, stairs, roof top for any visible or tangible dirt, grease, stains, etc.
Check that roof, walls, corners of Corridors, Waiting area, stairs, roof top for any Cobweb, Bird Nest, etc.</t>
  </si>
  <si>
    <t>Use of Housekeeping Checklist</t>
  </si>
  <si>
    <t>Observe that the drains are not overflowing or blocked
All the drains are cleaned once in a week</t>
  </si>
  <si>
    <t>Availability of Mercury Spill Management Kit and Staff is aware of Mercury Spill management</t>
  </si>
  <si>
    <t>Disposal of General Waste</t>
  </si>
  <si>
    <t>There is a mechanism of removal of general waste from the facility and its disposal.</t>
  </si>
  <si>
    <t>Check for washbasin with functional tap, soap and running water at all points of use</t>
  </si>
  <si>
    <t>Use of Masks ,Head cap and Lab coat, Apron etc.</t>
  </si>
  <si>
    <t xml:space="preserve">Adherence to Protocols for sterilization </t>
  </si>
  <si>
    <t>Facility reports all notifiable diseases and events</t>
  </si>
  <si>
    <t>Check availability of  Fans/ air conditioning/ Heating/ exhaust/ Ventilators as per environment condition and requirement</t>
  </si>
  <si>
    <t>Outreach Services</t>
  </si>
  <si>
    <t>Departments are locked after working hours</t>
  </si>
  <si>
    <t>Pharmacy and Stores</t>
  </si>
  <si>
    <t>Check with medical officers and records of monthly meeting ''swachh bharat abhiyan'' has been followed up during monthly meetings with extension workers like MPW, ASHA, ANM etc.</t>
  </si>
  <si>
    <t>Ask the staff, how frequently they sort and remove unnecessary articles from their work place like Nursing stations, work bench, dispensing counter in Pharmacy, etc.
Check for presence of unnecessary articles.</t>
  </si>
  <si>
    <t>Check for the validity of authorization certificate</t>
  </si>
  <si>
    <t>SI/RR/OB</t>
  </si>
  <si>
    <t xml:space="preserve">A. PHC Upkeep </t>
  </si>
  <si>
    <t>PHC Infrastructure is well maintained</t>
  </si>
  <si>
    <t>PHC has intact boundary wall and functional gates at entry</t>
  </si>
  <si>
    <t>Check that PHC uses energy efficient bulb like CFL or LED for lighting purpose within the PHC Premises</t>
  </si>
  <si>
    <t>PHC has demarcated space for keeping condemned junk material</t>
  </si>
  <si>
    <t>PHC has adequate facility for disposal of Biomedical waste</t>
  </si>
  <si>
    <t>Check if the PHC has documented Anti biotic policy and doctors are aware of it.</t>
  </si>
  <si>
    <t>RR/OB/SI</t>
  </si>
  <si>
    <t>Check the records and ask staff</t>
  </si>
  <si>
    <t>RR/ SI</t>
  </si>
  <si>
    <t>No major cracks, seepage, chipped plaster &amp; floors in the PHC. 
Periodic Maintenance is done.</t>
  </si>
  <si>
    <t>Immunization and medical check-up of Service Providers</t>
  </si>
  <si>
    <t>Facility measures  the Health care associated infections</t>
  </si>
  <si>
    <t>Laundry Services &amp; Linen Management</t>
  </si>
  <si>
    <t>Medicines are arranged systematically</t>
  </si>
  <si>
    <t>Cold storage equipment's are clean and managed properly</t>
  </si>
  <si>
    <t>Departments like OPD, Lab, Administrative office etc. are locked after working hours.</t>
  </si>
  <si>
    <t>Check for monitoring of Healthcare Associated Infection that may occur in a Primary healthcare setting like Injection abscess, Postpartum sepsis, infection at dressing and suturing sites etc.</t>
  </si>
  <si>
    <t>Check staff is aware, adhere and promote respiratory hygiene and cough etiquettes</t>
  </si>
  <si>
    <t>Use of Standard Methods for Cleaning</t>
  </si>
  <si>
    <t>Name of the PHC is prominently displayed at the entrance and have uniform signage system</t>
  </si>
  <si>
    <t>Adequate illumination in inside and outside of the PHC area</t>
  </si>
  <si>
    <t>Check if drugs, instruments, records are not lying in haphazard manner and kept near to point of use in systematic manner. The place has been demarcated for keeping different articles
Check that drugs, instruments, records, etc. are labelled for facilitating easy identification.</t>
  </si>
  <si>
    <t>Cleanliness of Circulation Area (Corridors, Waiting area, Lobby, Stairs)</t>
  </si>
  <si>
    <t>Cleanliness of OPD Clinic</t>
  </si>
  <si>
    <t>Cleanliness of Lab and Pharmacy</t>
  </si>
  <si>
    <t>Lab and Pharmacy area are cleaned at least once in the day with wet mop</t>
  </si>
  <si>
    <t>Cleanliness of Auxiliary Areas( Office, Meeting Room, Staff Room, Record Room)</t>
  </si>
  <si>
    <t>Procedure area are cleaned at least twice in a day</t>
  </si>
  <si>
    <t>Corridors are cleaned at least once in the day with wet mop</t>
  </si>
  <si>
    <t>Availability of Detergent Disinfectant solution / Hospital Grade Phenyl for Cleaning purpose</t>
  </si>
  <si>
    <t>Disposal of hazardous chemicals</t>
  </si>
  <si>
    <t>Staff is adheres to hand washing protocol</t>
  </si>
  <si>
    <t>Check, if staff uses mask head caps , Lab coat and aprons as applicable</t>
  </si>
  <si>
    <t>Decontamination of instruments and Surfaces like examination table, dressing tables etc.</t>
  </si>
  <si>
    <t>Hospital Acquired Infection Surveillance</t>
  </si>
  <si>
    <t>Arrangements for washing linens</t>
  </si>
  <si>
    <t>Presence of security Guard</t>
  </si>
  <si>
    <t>IEC regarding importance of Hygiene practices are displayed</t>
  </si>
  <si>
    <t>Check IEC regarding hand washing, water sanitation, use of toilets are displayed in local language</t>
  </si>
  <si>
    <t>Staff is aware about Standard Precautions</t>
  </si>
  <si>
    <t xml:space="preserve">Infectious patients are  separated from other patients </t>
  </si>
  <si>
    <t>C. Waste Management</t>
  </si>
  <si>
    <t xml:space="preserve">F. Hygiene Promotion </t>
  </si>
  <si>
    <t>Check that pathways, corridors, courtyards, etc. are clean and landscaped.</t>
  </si>
  <si>
    <t>There is no abandoned / dilapidated building / unused structure within the premises</t>
  </si>
  <si>
    <t>The Staff periodically sorts useful and unnecessary articles at work station</t>
  </si>
  <si>
    <t>No dirt/Grease/Stains and Cobwebs/Bird Nest/ Vegetation/ Dust on the walls and roof in the Circulation area</t>
  </si>
  <si>
    <t>Check floors and walls of the OPD for any visible or tangible dirt, grease, stains, etc.
Check that roof, walls, corners of OPD for any Cobweb, Bird Nest, vegetation, etc.</t>
  </si>
  <si>
    <t>Cleanliness of Procedure Areas(Dressing Room, Immunization, Injection Room, Labour Room (if available))</t>
  </si>
  <si>
    <t>Check that floors and walls of Procedure area like Labour Room, Dressing Room, Immunization Room etc. (As Applicable) for any visible or tangible dirt, grease, stains, etc.
Check that roof, walls, corners of these area for any Cobweb, Bird Nest, Vegetation, etc.</t>
  </si>
  <si>
    <t>Check that floors and walls of Lab and Pharmacy for any visible or tangible dirt, grease, stains, etc.
Check roof, walls, corners of these area for any Cobweb, Bird Nest, Vegetation, etc.</t>
  </si>
  <si>
    <t>No dirt/Grease/Stains and Cobwebs/Bird Nest/ Dust/ vegetation on walls and roof in Auxiliary area</t>
  </si>
  <si>
    <t>Check that floors and walls of office, Meeting Room, Staff Room Record room etc. (As applicable) for any visible or tangible dirt, grease, stains, etc.
Check roof, walls, corners of these area for any Cobweb, Bird Nest, Vegetation, etc.</t>
  </si>
  <si>
    <t>Ask cleaning staff to demonstrate the how they apply mop on floors. It should be in one direction without returning to the starting point. 
The mop should move from inner area to outer area of the room. Separate mop is used in the procedure area.</t>
  </si>
  <si>
    <t xml:space="preserve">Check that Soiled Waste is collected in the yellow bin &amp; bag.
General &amp; Biomedical Waste are not mixed together.        
Display of work instructions for segregation and handling of Biomedical waste                                                                                                                                </t>
  </si>
  <si>
    <t>Check availability of trolley for transportation to collection point.</t>
  </si>
  <si>
    <t>Disinfection of Broken / Discarded Glassware is done as per recommended procedure</t>
  </si>
  <si>
    <t>Check management of IV Bottles (Plastic), IV tubes, Urine Bags, Syringes, Catheter, etc.
(Autoclaving/ Microwaving/ Hydroclaving followed by shredding or a combination of sterilisation and shredding. Later treated waste is handed over to registered vendors.)</t>
  </si>
  <si>
    <t>Check for Mercury Spill Management Kit and ask staff what he/she would do in case of Mercury spill. (If facility is mercury free, give full compliance)</t>
  </si>
  <si>
    <t>Innovations in managing general waste</t>
  </si>
  <si>
    <t xml:space="preserve">The laboratory has a functional protocol for managing discarded samples </t>
  </si>
  <si>
    <t xml:space="preserve">A copy of such protocol should be available and staff should be aware of the same. </t>
  </si>
  <si>
    <t>OB/SI/RR</t>
  </si>
  <si>
    <t>PHC has a valid authorization for Bio Medical waste Management from the prescribed authority</t>
  </si>
  <si>
    <t>Check following records -
a. Annual report submission (before 30th June) 
b. Yearly Health Check-up record of all handlers
c. BMW training records of all staff (once in year training)
d. Immunisation records of all waste handlers</t>
  </si>
  <si>
    <t>Check patients with respiratory infectious cases are separated from general patients in OPD area</t>
  </si>
  <si>
    <t>Preventive measures for air borne infections has been taken</t>
  </si>
  <si>
    <t xml:space="preserve">Check ILR, Deep freezers, Refrigerators and Ice packs are clean
Check if there is a practice of regular cleaning.
Cold storage equipment are not been used for purpose other than storing drugs and vaccines.
</t>
  </si>
  <si>
    <t>Biomedical waste generated during outreach session are transported to the PHC on the same day</t>
  </si>
  <si>
    <t>No dirt/Grease/Stains and Cobwebs/Bird Nest/ Dust/ Vegetation's on walls and roof in OPD</t>
  </si>
  <si>
    <t>No dirt/Grease/Stains and Cobwebs/Bird Nest/ Dust/ vegetation's on walls and roof in Procedure area</t>
  </si>
  <si>
    <t>The waste is transported in closed bag &amp; trolley</t>
  </si>
  <si>
    <t>Sharp Waste is stored in Puncture proof containers</t>
  </si>
  <si>
    <t>Check availability of Puncture &amp; leak proof container (White Translucent) at point of use for storing needles, syringes with fixed needles, needles from cutter/burner, scalpel blade, etc.</t>
  </si>
  <si>
    <t>Look for efforts of the health facility in managing General Waste, such as Recycling of paper waste, vermicomposting, waste to energy initiative, etc.</t>
  </si>
  <si>
    <t>Ask staff about Standard precautions and how they adhere to it.</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</si>
  <si>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 and would meet the norms.</t>
  </si>
  <si>
    <t xml:space="preserve">Check for the presence of at least one security personnel at PHC </t>
  </si>
  <si>
    <t>OPD are cleaned at least twice in a day with wet mop</t>
  </si>
  <si>
    <t>Ask patients about their roles &amp; responsibilities with regards to cleanliness. Patient’s responsibilities should be prominently displayed</t>
  </si>
  <si>
    <t>Internal Roads and pathways are even and clean</t>
  </si>
  <si>
    <t>G1</t>
  </si>
  <si>
    <t>Promotion of Swachhata &amp; Coordination with Local bodies</t>
  </si>
  <si>
    <t>G1.1</t>
  </si>
  <si>
    <t>Local community actively participates during Swachhata Pakhwara (Fortnight)</t>
  </si>
  <si>
    <t>G1.2</t>
  </si>
  <si>
    <t>Implementation of IEC activities related to ' Swachh Bharat Abhiyan'</t>
  </si>
  <si>
    <t>OB/RR/SI</t>
  </si>
  <si>
    <t xml:space="preserve">Advertisement in news-papers/electronic media, distribution of booklets/ pamphlets, posters/wall writing-promoting use of toilets, hand washing, safe drinking water and tree plantation etc. </t>
  </si>
  <si>
    <t>G1.3</t>
  </si>
  <si>
    <t>Community awareness by organising cultural programme and competitions</t>
  </si>
  <si>
    <t>Like  rally/marathon/Swachhata walk/human chain/street plays/essay/ poem/slogan/painting competition etc.</t>
  </si>
  <si>
    <t>G1.4</t>
  </si>
  <si>
    <t>The Facility coordinates with local Gram Panchayat/ Urban local bodies and NGOs for improving the sanitation and hygiene</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</si>
  <si>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</si>
  <si>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G1.5</t>
  </si>
  <si>
    <t>The Facility coordinates with other departments for improving Swachhata</t>
  </si>
  <si>
    <t>G2</t>
  </si>
  <si>
    <t xml:space="preserve">Cleanliness of approach road and surrounding area </t>
  </si>
  <si>
    <t>G2.1</t>
  </si>
  <si>
    <t>Area around the facility is clean, neat &amp; tidy</t>
  </si>
  <si>
    <t>G2.2</t>
  </si>
  <si>
    <t>Check for directional signage with name of the facility on the approach road.</t>
  </si>
  <si>
    <t>G2.3</t>
  </si>
  <si>
    <t>Approach road is even and free from pot-holes</t>
  </si>
  <si>
    <t>Check that approach road are clean and free from  pot-holes, water stagnation</t>
  </si>
  <si>
    <t>G2.4</t>
  </si>
  <si>
    <t xml:space="preserve">All drain and sewer are covered. </t>
  </si>
  <si>
    <t>Check for open manhole and overflowing drains.</t>
  </si>
  <si>
    <t>G2.5</t>
  </si>
  <si>
    <t>Functional street lights are available along the approach road</t>
  </si>
  <si>
    <t>Check for street lights and their functionality. Trees or other buildings should not be blocking the lights.</t>
  </si>
  <si>
    <t>G3</t>
  </si>
  <si>
    <t>Aesthetics and amenities of Surrounding area</t>
  </si>
  <si>
    <t>G3.1</t>
  </si>
  <si>
    <t>Parks and green areas of surrounding area are well maintained</t>
  </si>
  <si>
    <t>Check that there no wild vegetation &amp; growth in the surroundings. Shrubs and trees are well maintained.  Dry leaves and green waste are removed regularly.</t>
  </si>
  <si>
    <t>G3.2</t>
  </si>
  <si>
    <t>No unwanted/broken/ torn / loose hanging posters/ billboards.</t>
  </si>
  <si>
    <t>G3.3</t>
  </si>
  <si>
    <t>G3.4</t>
  </si>
  <si>
    <t>Availability of public toilets in surrounding area</t>
  </si>
  <si>
    <t>G3.5</t>
  </si>
  <si>
    <t>Availability of adequate parking stand in surrounding area</t>
  </si>
  <si>
    <t>Check for parking stand for auto/ rickshaw/taxi etc., and they are not parked haphazardly.</t>
  </si>
  <si>
    <t>G4</t>
  </si>
  <si>
    <t>Maintenance of surrounding area and Waste Management</t>
  </si>
  <si>
    <t>G4.1</t>
  </si>
  <si>
    <t>Availability of bins for General recyclable and biodegradable wastes</t>
  </si>
  <si>
    <t>Check availability adequate number of bins for Biodegradable and recyclable general waste in the nearby market</t>
  </si>
  <si>
    <t>G4.2</t>
  </si>
  <si>
    <t>Availability of garbage storage area</t>
  </si>
  <si>
    <t>Garbage storage area is away from residential/commercial areas and is covered/fenced. It is not causing public nuisance.</t>
  </si>
  <si>
    <t>G4.3</t>
  </si>
  <si>
    <t>Innovations in managing waste</t>
  </si>
  <si>
    <t>Check, if certain innovative practices have been introduced for managing general waste e.g. Vermicomposting, Re-cycling of papers, Waste to energy, Compost Activators, etc.</t>
  </si>
  <si>
    <t>G4.4</t>
  </si>
  <si>
    <t>Surrounding areas are well maintained</t>
  </si>
  <si>
    <t>G4.5</t>
  </si>
  <si>
    <t xml:space="preserve">Regular repairs and maintained of roads, footpaths and pavements </t>
  </si>
  <si>
    <t>Check when was the last repair done, details of the repair and current condition of the road- pot-holes, broken footpath etc.</t>
  </si>
  <si>
    <t>APS</t>
  </si>
  <si>
    <t>Ask staff about the segregation protocol (Red bag for re-cyclable, Glassware into puncture proof and leak proof boxes and container with blue marking, etc.)</t>
  </si>
  <si>
    <t>The facility has treatment facility for managing infectious liquid waste</t>
  </si>
  <si>
    <t>Check the availability of effluent treatment system.</t>
  </si>
  <si>
    <t>ver</t>
  </si>
  <si>
    <t>G</t>
  </si>
  <si>
    <t>G. Beyond Hospital Boundary</t>
  </si>
  <si>
    <t>Beyond Hospital Boundary</t>
  </si>
  <si>
    <t>Checklist for Assessment UPHC/APHC (without bed)</t>
  </si>
  <si>
    <t>APHC/UPHC UPKEEP</t>
  </si>
  <si>
    <t>1. Observe for the presence of stray animals such as dogs, cats, cattle, pigs, etc. within the premises. Also discuss with the facility staff.
2. Check at the entrance of facility that cattle trap has been provided. 
3. Look for the breach in the boundary wall, if any</t>
  </si>
  <si>
    <t>No water logging in open areas and the facility buildings are vector- breeding proof</t>
  </si>
  <si>
    <t>APHC/UPHC  Appearance</t>
  </si>
  <si>
    <t>1. Name of the PHC is prominently displayed as per the state’s policy.
2. The name board of the facility is well-illuminated at night.
3. Check that all signages (directional &amp; departmental)and information is displayed in the local language.
4. Uniform colour scheme id followed</t>
  </si>
  <si>
    <t>No junk material within APHC/UPHC premises</t>
  </si>
  <si>
    <t>Check if unused/ condemned articles and outdated records/ broken furniture are kept in the Nursing stations, OPD clinics,  Injection rooms, Dressing Rooms, stairs, open areas, rooftops, balconies etc.</t>
  </si>
  <si>
    <t>Preventive measures are taken to reduce wastage and reuse of water</t>
  </si>
  <si>
    <t>Check any innovative practices such as :                                                                                 
1. Landscaped area is planted with drought-tolerant plants (e.g. Cactus, Palm, Bougainvillea, snake plant, lavender etc.)                                                                              
2. Installation of self-closing taps
3. Recycling and reusing wastewater for gardening, toilet flushing, etc.
4. Installation of dual flush toilets
5. Availability of rainwater harvesting system</t>
  </si>
  <si>
    <t>The Staff arranges the useful articles, records in a systematic manner and labelled</t>
  </si>
  <si>
    <t>Ask cleaning staff about the frequency of cleaning in a day.
Verify with Housekeeping records.
Corridors are rigorously cleaned with scrubbing/flooding once a month</t>
  </si>
  <si>
    <t>Ask cleaning staff about the frequency of cleaning in a day. 
Verify with Housekeeping records.
Clinics are rigorously cleaned with scrubbing/flooding once a month</t>
  </si>
  <si>
    <t>No dirt/Grease/Stains and Cobwebs/Bird Nest/ Dust/ Vegetation on walls and roof in lab and pharmacy area</t>
  </si>
  <si>
    <t xml:space="preserve">Ask cleaning staff about the frequency of cleaning in a day and also verify with check-list &amp; housekeeping records
</t>
  </si>
  <si>
    <t>Ambulatory and auxiliary areas are cleaned at least once in a day with a wet mop</t>
  </si>
  <si>
    <t>Check the toilets randomly for any visible dirt, grease, stains, water accumulation in the toilets 
Check for any foul smell in the toilets</t>
  </si>
  <si>
    <t>1. Check if cleaning staff uses three bucket system for cleaning. 
First mop the area with the warm water and detergent solution.
• After mopping clean the mop in plain water and squeeze it.
• Repeat this procedure for the remaining area.
• Mop area again using sodium hypochlorite 1% after drying the area.
Ask the cleaning staff about the process.</t>
  </si>
  <si>
    <t>Check for: 
1. Housekeeping Checklist is displayed in Toilet and updated daily (check records for at least one month)
2. Cleaning schedule for each area has been prepared, approved and disseminated to the concerned persons</t>
  </si>
  <si>
    <t>Check if PHC sewage has a proper connection with a municipal drainage system. 
If there is no access to the municipal system, there should be a septic tank. Check the condition of the septic tank e. g. Periodicity of cleaning, mosquito proofing of the manhole, etc.</t>
  </si>
  <si>
    <t>The PHC's waste is collected and transported by CBWTF operator</t>
  </si>
  <si>
    <t>Check for records of linkage with CBWTF operator or has functional deep burial pits within the facility.</t>
  </si>
  <si>
    <t>Check such waste is pre-treated either with 1-2% Sodium Hypochlorite for 30 minutes or by autoclaving/ microwave/ hydroclave and sent for recycling</t>
  </si>
  <si>
    <t>Verify that the waste is being disposed / handed over to CBWTF within 48 hour of generation. Check the record especially during holidays</t>
  </si>
  <si>
    <t>Check if PHC has dedicated room for storage of Biomedical waste before disposal/handing over to Common bio waste Treatment Facility.</t>
  </si>
  <si>
    <t>Facility manages recyclable waste as per approved procedure  Bio-Medical Waste Management Rules, 2016*</t>
  </si>
  <si>
    <t xml:space="preserve">Hazardous chemicals like Glutaraldehyde, Lab Reagents Should not be drained in sewage untreated.
Used disinfectants and liquid waste from the laboratory are collected separately and pre-treated prior to mixing with the rest of the wastewater from HCF.                     </t>
  </si>
  <si>
    <t>1. Check for availability foot operated bins and non-chlorinated plastic bags/liners of  appropriate size at each point of generation for Biomedical waste 
2. Check for adequate availability of bins and liners</t>
  </si>
  <si>
    <t>Infection Prevention &amp; Control</t>
  </si>
  <si>
    <t>Ask the staff how to make 1% chlorine solution from Bleaching powder and Hypochlorite solution &amp; its frequency</t>
  </si>
  <si>
    <t>1. Check whether instruments are decontaminated with 0.5% chlorine solution for 10 minutes.  
2. Check that instruments are cleaned thoroughly with water and soap before sterilization
3. Ask staff  when and how they clean the surfaces either by chlorine solution or Disinfectant like carbolic acid</t>
  </si>
  <si>
    <t>Staff is aware of management of small spills</t>
  </si>
  <si>
    <t xml:space="preserve">PHC ensure the provision of Cross-ventilation in OPDs </t>
  </si>
  <si>
    <t>IEC regarding Swachhata Abhiyan/water pollution/reuse of water and use of toilets etc.is displayed within the facilities’ premises</t>
  </si>
  <si>
    <t>Local community is actively involved in administration of ''Swachhata Pledge'' and distribution of caps/T-shirts/ badge with cleanliness message and logos of ''Water Conservation'', "Air &amp; Noise Pollution" and ''Kayakalp''.</t>
  </si>
  <si>
    <t>1. Check for any litter/garbage/refuse and water logging in the surrounding area, footpaths and pavements of the facility.
2. No water logging in surrounding area</t>
  </si>
  <si>
    <t>Access &amp; directional  signages are available for PHC</t>
  </si>
  <si>
    <t>* BMW management 2016, 2018 &amp; 2019 Rules and CPCB guidelines 2022</t>
  </si>
  <si>
    <t>D. Infection Prevention &amp; Control</t>
  </si>
  <si>
    <t>Check availability of SOP with respective users</t>
  </si>
  <si>
    <t>Infection Control and Bio medical waste Management training has been provided to the staff</t>
  </si>
  <si>
    <t xml:space="preserve">Patient Convienances </t>
  </si>
  <si>
    <t xml:space="preserve">Availability of adequate number of  toilets </t>
  </si>
  <si>
    <t>Equipment and Supplies for  Infection control &amp;  Bio Medical Waste Management</t>
  </si>
  <si>
    <t>Check for the evidence at the facility (Presence of Pests , Record of Purchase of Pesticides and availability of the rat trap) and interview the staff about its usage</t>
  </si>
  <si>
    <t>Check for presence of any ‘abandoned building’ and unused temporary structure within the premises.
Give full compliance if the existing abandoned building is identified and marked and not in use.</t>
  </si>
  <si>
    <t>1. Check for water accumulation in open areas because of faulty drainage, leakage from the pipes, rainwater etc
2. Look for tyres, flower pots etc., for accumulation of stagnant water.</t>
  </si>
  <si>
    <t>Check that wall (Internal and External) plaster is not chipped-off and that the building is painted/ whitewashed in a uniform approved colour scheme. The paint has not faded away. 
Check for the presence of any outdated posters, IEC material &amp; boards etc</t>
  </si>
  <si>
    <t xml:space="preserve">Check that there is a proper boundary wall of adequate height without any breach. Wall is painted in uniform colour.
Check that there is no rusting of the gates. 
All the gates (entry, exit or any other gates) are painted and functional. </t>
  </si>
  <si>
    <t>Patients' &amp; staff furniture is in good condition</t>
  </si>
  <si>
    <t>1. Check that Patient beds, examination couches, stools, etc., are not rusted and are painted. 
2. Mattresses are clean and not torn
3. Trolleys, Stretchers, Wheel Chairs, etc., are well maintained( As applicable)
4. Check the furniture at the nursing station, duty room, offices, etc. painted/polished and clean. Check, the furniture is  not broken &amp; rusted</t>
  </si>
  <si>
    <t>Piped Water supply system is maintained in the PHC</t>
  </si>
  <si>
    <t>Ask cleaning staff about frequency of cleaning in a day and also verify with check-list.
Check if surfaces are smooth for ensuring cleaning Check the floors and walls for cracks, uneven or any other defects which may affect the cleaning procedure</t>
  </si>
  <si>
    <t>Ask cleaning staff about the frequency of cleaning in a day. Verify with Housekeeping records</t>
  </si>
  <si>
    <t>1. Check for good quality, eco-friendly PHC cleaning solution, preferably an ISI mark. The composition and concentration of the solution are written on the label. 
2. Check with cleaning staff if they are getting an adequate supply. Verify the consumption records.
3. Check if the cleaning staff is aware of the correct concentration and dilution method for preparing the cleaning solution.</t>
  </si>
  <si>
    <t>1. Check the availability of mops, brooms, collection buckets etc. as per requirement. 
2. Storage area/Janitor room for cleaning equipment is clean and dry</t>
  </si>
  <si>
    <t>Segregation of BMW is done as per BMW management rules 2016*</t>
  </si>
  <si>
    <t>Availability of Bins and non-chlorinated liners for segregated collection of waste at point of use</t>
  </si>
  <si>
    <t>1. Availability of PPE 
2. Availability of Needle/ Hub cutter and puncture-proof boxes
3. There is no stockout of PPE</t>
  </si>
  <si>
    <t>PHC maintains records, as required under the Biomedical Waste Rules 2016*</t>
  </si>
  <si>
    <t>1. Ask facility staff to demonstrate steps of hand wash
2. Check staff is aware of  5 moments of hand washing (before touching a patient, before a procedure, after a procedure or body fluid exposure risk, after touching a patient, after touching a patient's surroundings)
3. Check that Hand washing instructions are displayed preferably at all points of use</t>
  </si>
  <si>
    <t>1. Check about awareness of recommended temperature, duration and pressure for autoclaving instruments - 121 degrees C, 15 Pound Pressure for 20 Minutes (30 Minutes if wrapped)
2. Linen - 121 C, 15 Pounds for 30 Minutes.
3. Check autoclaving records for use of sterilization indicators (signal Lock)</t>
  </si>
  <si>
    <t>1. Check with the staff to process about of High-Level disinfection using Boiling for 20 minutes with the lid on, 
 OR soaking in 2%Glutaraldehyde/Chlorine solution for 20 minutes.</t>
  </si>
  <si>
    <t>PHC staff has been immunized against Td Hepatitis B
Check for the records and lab investigations of staff</t>
  </si>
  <si>
    <t>Check facility has list of all notifiable disease needs immediate/periodic reporting to higher authority.
Check records that notifiable disease have been reported in program such as IDSP/IHIP and AEFI Surveillance.</t>
  </si>
  <si>
    <t xml:space="preserve"> Hygiene and quality of linen is maintained </t>
  </si>
  <si>
    <t xml:space="preserve">1. Check that linen such as table cloth, bedsheets, curtains etc. are clean and spotless
2. Linen is not torn or damaged </t>
  </si>
  <si>
    <t xml:space="preserve">1. Check facility has in-house or outsourced arrangements for washing linens at least once in a week.
2. Check facility has adequate stock of linen </t>
  </si>
  <si>
    <t xml:space="preserve">Check all the shelves/racks containing medicines  are labelled in  pharmacy and drug store
Heavy items are stored at lower shelves/racks
Fragile items are not stored at the edges of the shelves
Medicines and consumables are stored away from water and sources of  heat, direct sunlight etc.
Drugs are not stored at floor and adjacent to wall
</t>
  </si>
  <si>
    <t>Medical officers monitor cleanliness and hygiene of outreach sessions and HWC sub centres.</t>
  </si>
  <si>
    <t xml:space="preserve">1. Check if there is a feedback system for the patients. 
2. Verify the records that  analysis of patient feedback received is done &amp; action are taken in lowst performing attributes.
3. Look for the records of action plan closure &amp; its status </t>
  </si>
  <si>
    <t>Verify with the training records.
Check staff are trained at the time of induction and at least once in every year</t>
  </si>
  <si>
    <t>Look for evidence of coordination with departments such as Education (school programs on hygiene promotions), Water  sanitation, PWD (Repair &amp; Maintenance), Forest Department (Plantation Drive) etc. SUDA/DUDA, Department of Urban Development, which contributes to strengthening towards of hygiene &amp; sanitation</t>
  </si>
  <si>
    <t>Check for separate toilets for male and female and they are conveniently located and clean.
Check that no foul smell come from the toilets</t>
  </si>
  <si>
    <t>Check that there is no over grown shrubs, weeds, grass, potholes, bumps etc. in surrounding areas. Vector control measures like Regular fogging, DDT Spray, Gambusia (mosquito fish) in ponds and other water bodies done for disease prevention.</t>
  </si>
  <si>
    <t>PHC has documented Standard Operating procedures for Cleanliness, Bio-Medical waste management, Infection Control and procurement of PPE</t>
  </si>
  <si>
    <t>Water</t>
  </si>
  <si>
    <t>Hygiene</t>
  </si>
  <si>
    <t>Sanitation and Healthcare Waste</t>
  </si>
  <si>
    <t>Wash Point</t>
  </si>
  <si>
    <t>Version - KK/AAM PHC-APHC-UPHC/0724</t>
  </si>
  <si>
    <t xml:space="preserve"> </t>
  </si>
  <si>
    <t>(1) Check for leaking taps, pipes, over-flowing tanks and dysfunctional cisterns.
(2) Over-head tank has functional float-valve.</t>
  </si>
  <si>
    <t>1. Water is available on 24x7 basis at all points of usage
2. The hospital has pumping or boosting arrangements</t>
  </si>
  <si>
    <t>Check  for adequate lighting arrangements through Natural Light or Electric Bulbs inside PHC
Check that the PHC front, entry gate and access road are well-illuminated</t>
  </si>
  <si>
    <t xml:space="preserve"> Exterior of hospital boundary wall is painted and maintained</t>
  </si>
  <si>
    <t xml:space="preserve">Hygiene </t>
  </si>
  <si>
    <t>Availability of hand hygiene stations near the toilets</t>
  </si>
  <si>
    <t>Check for availability of functional hand hygiene area within 5 meter of the toilets</t>
  </si>
  <si>
    <t xml:space="preserve">Check the dress code policy is defined and  mechainism in place to check regular monitoring of the hygiene of staff </t>
  </si>
  <si>
    <t>BO/RR</t>
  </si>
  <si>
    <t>(1) Check dress code policy is available and adhered to.
(2) Check about personal hygiene and clean dress of staff</t>
  </si>
  <si>
    <t xml:space="preserve">Management </t>
  </si>
  <si>
    <t xml:space="preserve">Check facility has adequate staff for maintaining cleanliness, hygiene and bio-medical waste management activities </t>
  </si>
  <si>
    <t>Cleanliness and infection control committee has representation of all cadre of staff including Group ‘D’ and cleanings staff</t>
  </si>
  <si>
    <t>Check facility  has adequate staff for maintaining cleaning activities</t>
  </si>
  <si>
    <t>Management</t>
  </si>
  <si>
    <t>Facility  has a system of reviewing and improving the gaps identified for cleanliness and Biomedical waste management, including WASH</t>
  </si>
  <si>
    <t xml:space="preserve">1) The committee check and review  the cleanliness and  Biomedical Waste management compliance regularly 
(2)  All the non-compliance are enumerated, and improvement plans  are  prepared and action is taken </t>
  </si>
  <si>
    <t>WASH</t>
  </si>
  <si>
    <t>Theme</t>
  </si>
  <si>
    <t>Marks Obtained</t>
  </si>
  <si>
    <t>Total Marks</t>
  </si>
  <si>
    <t>Score</t>
  </si>
  <si>
    <t>Total</t>
  </si>
  <si>
    <t xml:space="preserve">1. Check for 1 or more toilets in the outpatient setting 
2. Availability of separate toilet for staff  in proximity to the duty area.
3. Provision for sanitary napkins to ensure menstrual hygiene needs
</t>
  </si>
  <si>
    <t>(1) Verify the Constitution of the committee and its functioning from the records
(2) Roles and responsibilities of different members are assigned and communicated
(3) Checkt members are aware of  their roles and responsibilities</t>
  </si>
  <si>
    <t>Check that hospital surrounding are not studded with irrelevant and out dated posters, slogans, wall writings, graffiti, loose hanging wires  etc.</t>
  </si>
  <si>
    <t>(1) The exterior of the boundary wall is clean, free from solid waste, stagnant water, no animal and human faeces in and around the boundary wall
(2) Exterior of the boundary walls are painted innovatively, displaying messages of cleanliness, hygiene &amp; Go Green concept etc</t>
  </si>
  <si>
    <t>1. The hospital should have the capacity to store at least three days of water requirement. 
2. The water tank is cleaned at three monthly intervals, and records are maintained. 
3. Check that the area drinking water points are  accessible to all 
4. The area around the taps is fenced, making the tap stand area safe and  inaccessible to the animals</t>
  </si>
  <si>
    <t xml:space="preserve">Periodic Monitoring of Housekeeping and Bio medical waste management activities </t>
  </si>
  <si>
    <t>Periodic Monitoring is done by MOIC or trained  designated person. Please check record of such monitoring</t>
  </si>
  <si>
    <t xml:space="preserve">                                      Kayakalp Clean Hospital                       </t>
  </si>
  <si>
    <t>E6</t>
  </si>
  <si>
    <t>E6.1</t>
  </si>
  <si>
    <t>E6.2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</si>
</sst>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1"/>
      <color theme="1"/>
      <name val="Calibri"/>
      <family val="2"/>
      <scheme val="minor"/>
    </font>
    <font>
      <sz val="8"/>
      <name val="Calibri"/>
      <family val="2"/>
      <scheme val="minor"/>
    </font>
    <font>
      <b/>
      <sz val="12"/>
      <color theme="0"/>
      <name val="Cambria"/>
      <family val="1"/>
      <scheme val="major"/>
    </font>
    <font>
      <sz val="12"/>
      <color theme="0" tint="-4.9989318521683403E-2"/>
      <name val="Cambria"/>
      <family val="1"/>
      <scheme val="major"/>
    </font>
    <font>
      <sz val="12"/>
      <color theme="1"/>
      <name val="Cambria"/>
      <family val="1"/>
      <scheme val="major"/>
    </font>
    <font>
      <b/>
      <sz val="12"/>
      <color theme="1"/>
      <name val="Cambria"/>
      <family val="1"/>
      <scheme val="major"/>
    </font>
    <font>
      <sz val="12"/>
      <color theme="2"/>
      <name val="Cambria"/>
      <family val="1"/>
      <scheme val="major"/>
    </font>
    <font>
      <b/>
      <sz val="12"/>
      <name val="Cambria"/>
      <family val="1"/>
      <scheme val="major"/>
    </font>
    <font>
      <sz val="12"/>
      <name val="Cambria"/>
      <family val="1"/>
      <scheme val="major"/>
    </font>
    <font>
      <b/>
      <i/>
      <sz val="12"/>
      <name val="Cambria"/>
      <family val="1"/>
      <scheme val="major"/>
    </font>
    <font>
      <b/>
      <sz val="12"/>
      <color rgb="FFFF0000"/>
      <name val="Cambria"/>
      <family val="1"/>
      <scheme val="major"/>
    </font>
    <font>
      <sz val="12"/>
      <color theme="0"/>
      <name val="Cambria"/>
      <family val="1"/>
      <scheme val="maj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50"/>
        <bgColor indexed="64"/>
      </patternFill>
    </fill>
    <fill>
      <gradientFill degree="45">
        <stop position="0">
          <color theme="0"/>
        </stop>
        <stop position="0.5">
          <color rgb="FFFFC000"/>
        </stop>
        <stop position="1">
          <color theme="0"/>
        </stop>
      </gradient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rgb="FFC5D9F1"/>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right/>
      <top style="thin">
        <color auto="1"/>
      </top>
      <bottom/>
      <diagonal/>
    </border>
  </borders>
  <cellStyleXfs count="1">
    <xf numFmtId="0" fontId="0" fillId="0" borderId="0"/>
  </cellStyleXfs>
  <cellXfs count="163">
    <xf numFmtId="0" fontId="0" fillId="0" borderId="0" xfId="0"/>
    <xf numFmtId="0" fontId="3" fillId="3" borderId="0" xfId="0" applyFont="1" applyFill="1" applyAlignment="1">
      <alignment horizontal="left" vertical="top"/>
    </xf>
    <xf numFmtId="0" fontId="3" fillId="3" borderId="0" xfId="0" applyFont="1" applyFill="1" applyAlignment="1">
      <alignment horizontal="right"/>
    </xf>
    <xf numFmtId="0" fontId="4" fillId="0" borderId="0" xfId="0" applyFont="1"/>
    <xf numFmtId="0" fontId="4" fillId="3" borderId="0" xfId="0" applyFont="1" applyFill="1"/>
    <xf numFmtId="0" fontId="4" fillId="3" borderId="4" xfId="0" applyFont="1" applyFill="1" applyBorder="1"/>
    <xf numFmtId="0" fontId="5" fillId="11" borderId="20" xfId="0" applyFont="1" applyFill="1" applyBorder="1" applyAlignment="1">
      <alignment horizontal="center" vertical="center"/>
    </xf>
    <xf numFmtId="0" fontId="5" fillId="0" borderId="6" xfId="0" applyFont="1" applyBorder="1" applyAlignment="1" applyProtection="1">
      <alignment horizontal="center" vertical="center"/>
      <protection locked="0"/>
    </xf>
    <xf numFmtId="0" fontId="5" fillId="11" borderId="20" xfId="0" applyFont="1" applyFill="1" applyBorder="1" applyAlignment="1">
      <alignment horizontal="center" vertical="center" wrapText="1"/>
    </xf>
    <xf numFmtId="0" fontId="5" fillId="0" borderId="7" xfId="0" applyFont="1" applyBorder="1" applyAlignment="1" applyProtection="1">
      <alignment horizontal="center" vertical="center"/>
      <protection locked="0"/>
    </xf>
    <xf numFmtId="0" fontId="4" fillId="9" borderId="0" xfId="0" applyFont="1" applyFill="1" applyAlignment="1">
      <alignment horizontal="center" vertical="center"/>
    </xf>
    <xf numFmtId="0" fontId="5" fillId="11" borderId="38"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6" xfId="0" applyFont="1" applyFill="1" applyBorder="1" applyAlignment="1">
      <alignment horizontal="center" vertical="center"/>
    </xf>
    <xf numFmtId="0" fontId="4" fillId="9" borderId="0" xfId="0" applyFont="1" applyFill="1" applyAlignment="1">
      <alignment horizontal="center"/>
    </xf>
    <xf numFmtId="0" fontId="4" fillId="9" borderId="5" xfId="0" applyFont="1" applyFill="1" applyBorder="1" applyAlignment="1">
      <alignment horizontal="center"/>
    </xf>
    <xf numFmtId="0" fontId="4" fillId="9" borderId="7" xfId="0" applyFont="1" applyFill="1" applyBorder="1" applyAlignment="1">
      <alignment horizontal="center" vertical="center"/>
    </xf>
    <xf numFmtId="0" fontId="4" fillId="3" borderId="0" xfId="0" applyFont="1" applyFill="1" applyAlignment="1">
      <alignment horizontal="center" vertical="center"/>
    </xf>
    <xf numFmtId="0" fontId="4" fillId="3" borderId="0" xfId="0" applyFont="1" applyFill="1" applyAlignment="1">
      <alignment horizontal="center"/>
    </xf>
    <xf numFmtId="0" fontId="5" fillId="2" borderId="29"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2" borderId="17" xfId="0" applyFont="1" applyFill="1" applyBorder="1" applyAlignment="1">
      <alignment horizontal="left" vertical="top" wrapText="1"/>
    </xf>
    <xf numFmtId="0" fontId="7" fillId="6" borderId="1" xfId="0" applyFont="1" applyFill="1" applyBorder="1" applyAlignment="1">
      <alignment horizontal="left" vertical="top" wrapText="1"/>
    </xf>
    <xf numFmtId="0" fontId="7" fillId="6" borderId="1" xfId="0" applyFont="1" applyFill="1" applyBorder="1" applyAlignment="1">
      <alignment horizontal="center" vertical="top" wrapText="1"/>
    </xf>
    <xf numFmtId="0" fontId="7" fillId="6" borderId="1" xfId="0" applyFont="1" applyFill="1" applyBorder="1" applyAlignment="1" applyProtection="1">
      <alignment horizontal="left" vertical="top" wrapText="1"/>
      <protection locked="0"/>
    </xf>
    <xf numFmtId="0" fontId="8"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1" xfId="0" applyFont="1" applyBorder="1" applyAlignment="1" applyProtection="1">
      <alignment horizontal="center" vertical="top" wrapText="1"/>
      <protection locked="0"/>
    </xf>
    <xf numFmtId="0" fontId="8" fillId="0" borderId="1" xfId="0" applyFont="1" applyBorder="1" applyAlignment="1" applyProtection="1">
      <alignment horizontal="left" vertical="top" wrapText="1"/>
      <protection locked="0"/>
    </xf>
    <xf numFmtId="0" fontId="8" fillId="0" borderId="17" xfId="0" applyFont="1" applyBorder="1" applyAlignment="1">
      <alignment horizontal="left" vertical="top" wrapText="1"/>
    </xf>
    <xf numFmtId="0" fontId="8" fillId="3" borderId="1" xfId="0" applyFont="1" applyFill="1" applyBorder="1" applyAlignment="1">
      <alignment horizontal="left" vertical="top" wrapText="1"/>
    </xf>
    <xf numFmtId="0" fontId="7" fillId="6" borderId="18" xfId="0" applyFont="1" applyFill="1" applyBorder="1" applyAlignment="1">
      <alignment horizontal="left" vertical="top" wrapText="1"/>
    </xf>
    <xf numFmtId="0" fontId="7" fillId="6" borderId="19" xfId="0" applyFont="1" applyFill="1" applyBorder="1" applyAlignment="1">
      <alignment horizontal="left" vertical="top" wrapText="1"/>
    </xf>
    <xf numFmtId="0" fontId="7" fillId="6" borderId="17"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2" borderId="19" xfId="0" applyFont="1" applyFill="1" applyBorder="1" applyAlignment="1">
      <alignment horizontal="left" vertical="top" wrapText="1"/>
    </xf>
    <xf numFmtId="0" fontId="4" fillId="7" borderId="0" xfId="0" applyFont="1" applyFill="1"/>
    <xf numFmtId="0" fontId="8" fillId="6" borderId="1" xfId="0" applyFont="1" applyFill="1" applyBorder="1" applyAlignment="1" applyProtection="1">
      <alignment horizontal="left" vertical="top" wrapText="1"/>
      <protection locked="0"/>
    </xf>
    <xf numFmtId="0" fontId="8" fillId="3" borderId="1" xfId="0" applyFont="1" applyFill="1" applyBorder="1" applyAlignment="1">
      <alignment horizontal="center" vertical="top" wrapText="1"/>
    </xf>
    <xf numFmtId="0" fontId="8" fillId="3" borderId="1" xfId="0" applyFont="1" applyFill="1" applyBorder="1" applyAlignment="1" applyProtection="1">
      <alignment horizontal="center" vertical="top" wrapText="1"/>
      <protection locked="0"/>
    </xf>
    <xf numFmtId="0" fontId="8" fillId="3" borderId="1" xfId="0" applyFont="1" applyFill="1" applyBorder="1" applyAlignment="1" applyProtection="1">
      <alignment horizontal="left" vertical="top" wrapText="1"/>
      <protection locked="0"/>
    </xf>
    <xf numFmtId="0" fontId="7" fillId="2" borderId="1" xfId="0" applyFont="1" applyFill="1" applyBorder="1" applyAlignment="1">
      <alignment horizontal="left" vertical="top" wrapText="1"/>
    </xf>
    <xf numFmtId="0" fontId="7" fillId="6" borderId="43" xfId="0" applyFont="1" applyFill="1" applyBorder="1" applyAlignment="1">
      <alignment vertical="top" wrapText="1"/>
    </xf>
    <xf numFmtId="0" fontId="8" fillId="0" borderId="1" xfId="0" applyFont="1" applyBorder="1"/>
    <xf numFmtId="0" fontId="8" fillId="0" borderId="2" xfId="0" applyFont="1" applyBorder="1" applyAlignment="1" applyProtection="1">
      <alignment horizontal="left" vertical="top" wrapText="1"/>
      <protection locked="0"/>
    </xf>
    <xf numFmtId="0" fontId="8" fillId="0" borderId="0" xfId="0" applyFont="1" applyAlignment="1">
      <alignment wrapText="1"/>
    </xf>
    <xf numFmtId="0" fontId="8" fillId="0" borderId="0" xfId="0" applyFont="1" applyAlignment="1">
      <alignment horizontal="left" wrapText="1" indent="1"/>
    </xf>
    <xf numFmtId="0" fontId="8" fillId="0" borderId="0" xfId="0" applyFont="1" applyAlignment="1">
      <alignment horizontal="center" wrapText="1"/>
    </xf>
    <xf numFmtId="0" fontId="8" fillId="0" borderId="0" xfId="0" applyFont="1"/>
    <xf numFmtId="0" fontId="8" fillId="0" borderId="0" xfId="0" applyFont="1" applyAlignment="1">
      <alignment horizontal="center"/>
    </xf>
    <xf numFmtId="0" fontId="7" fillId="2" borderId="1" xfId="0" applyFont="1" applyFill="1" applyBorder="1" applyAlignment="1">
      <alignment horizontal="center" vertical="center" wrapText="1"/>
    </xf>
    <xf numFmtId="0" fontId="8" fillId="0" borderId="0" xfId="0" applyFont="1" applyAlignment="1">
      <alignment horizontal="left" vertical="top"/>
    </xf>
    <xf numFmtId="0" fontId="8" fillId="0" borderId="0" xfId="0" applyFont="1" applyAlignment="1">
      <alignment horizontal="center" vertical="top"/>
    </xf>
    <xf numFmtId="0" fontId="4" fillId="0" borderId="0" xfId="0" applyFont="1" applyAlignment="1">
      <alignment horizontal="center"/>
    </xf>
    <xf numFmtId="0" fontId="4" fillId="0" borderId="0" xfId="0" applyFont="1" applyAlignment="1">
      <alignment wrapText="1"/>
    </xf>
    <xf numFmtId="0" fontId="10" fillId="0" borderId="0" xfId="0" applyFont="1" applyAlignment="1">
      <alignment horizontal="center" wrapText="1"/>
    </xf>
    <xf numFmtId="0" fontId="8" fillId="3" borderId="1" xfId="0" applyFont="1" applyFill="1" applyBorder="1" applyAlignment="1">
      <alignment vertical="top" wrapText="1"/>
    </xf>
    <xf numFmtId="0" fontId="4"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0" fontId="5" fillId="3" borderId="0" xfId="0" applyFont="1" applyFill="1" applyAlignment="1">
      <alignment horizontal="center" vertical="center" wrapText="1"/>
    </xf>
    <xf numFmtId="0" fontId="4" fillId="0" borderId="1" xfId="0" applyFont="1" applyBorder="1" applyAlignment="1">
      <alignment horizontal="center" wrapText="1"/>
    </xf>
    <xf numFmtId="0" fontId="11" fillId="0" borderId="0" xfId="0" applyFont="1" applyAlignment="1">
      <alignment wrapText="1"/>
    </xf>
    <xf numFmtId="0" fontId="11" fillId="0" borderId="0" xfId="0" applyFont="1"/>
    <xf numFmtId="0" fontId="11" fillId="0" borderId="0" xfId="0" applyFont="1" applyAlignment="1">
      <alignment horizontal="center" vertical="center" wrapText="1"/>
    </xf>
    <xf numFmtId="0" fontId="11" fillId="0" borderId="0" xfId="0" applyFont="1" applyAlignment="1">
      <alignment horizontal="center" vertical="center"/>
    </xf>
    <xf numFmtId="0" fontId="11" fillId="7" borderId="0" xfId="0" applyFont="1" applyFill="1" applyAlignment="1">
      <alignment wrapText="1"/>
    </xf>
    <xf numFmtId="0" fontId="11" fillId="7" borderId="0" xfId="0" applyFont="1" applyFill="1"/>
    <xf numFmtId="0" fontId="11" fillId="3" borderId="0" xfId="0" applyFont="1" applyFill="1" applyAlignment="1">
      <alignment wrapText="1"/>
    </xf>
    <xf numFmtId="0" fontId="11" fillId="3" borderId="0" xfId="0" applyFont="1" applyFill="1"/>
    <xf numFmtId="0" fontId="11" fillId="0" borderId="0" xfId="0" applyFont="1" applyAlignment="1">
      <alignment horizontal="center" vertical="top" wrapText="1"/>
    </xf>
    <xf numFmtId="0" fontId="7" fillId="12" borderId="1" xfId="0" applyFont="1" applyFill="1" applyBorder="1" applyAlignment="1">
      <alignment horizontal="left" vertical="top" wrapText="1"/>
    </xf>
    <xf numFmtId="0" fontId="7" fillId="12" borderId="1" xfId="0" applyFont="1" applyFill="1" applyBorder="1" applyAlignment="1">
      <alignment horizontal="center" vertical="top" wrapText="1"/>
    </xf>
    <xf numFmtId="0" fontId="7" fillId="12" borderId="1" xfId="0" applyFont="1" applyFill="1" applyBorder="1" applyAlignment="1" applyProtection="1">
      <alignment horizontal="left" vertical="top" wrapText="1"/>
      <protection locked="0"/>
    </xf>
    <xf numFmtId="0" fontId="5" fillId="11" borderId="15" xfId="0" applyFont="1" applyFill="1" applyBorder="1" applyAlignment="1">
      <alignment horizontal="center" vertical="center"/>
    </xf>
    <xf numFmtId="0" fontId="5" fillId="11" borderId="16" xfId="0" applyFont="1" applyFill="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6" xfId="0" applyFont="1" applyBorder="1" applyAlignment="1">
      <alignment horizontal="center" vertical="center"/>
    </xf>
    <xf numFmtId="0" fontId="4" fillId="0" borderId="36" xfId="0" applyFont="1" applyBorder="1" applyAlignment="1">
      <alignment horizontal="center" vertical="center"/>
    </xf>
    <xf numFmtId="0" fontId="4" fillId="9" borderId="4" xfId="0" applyFont="1" applyFill="1" applyBorder="1" applyAlignment="1">
      <alignment horizontal="center" vertical="center"/>
    </xf>
    <xf numFmtId="0" fontId="4" fillId="9" borderId="0" xfId="0" applyFont="1" applyFill="1" applyAlignment="1">
      <alignment horizontal="center" vertical="center"/>
    </xf>
    <xf numFmtId="0" fontId="11" fillId="0" borderId="0" xfId="0" applyFont="1" applyAlignment="1">
      <alignment horizontal="left" vertical="top" wrapText="1"/>
    </xf>
    <xf numFmtId="0" fontId="7" fillId="6" borderId="2" xfId="0" applyFont="1" applyFill="1" applyBorder="1" applyAlignment="1">
      <alignment horizontal="left" vertical="top" wrapText="1"/>
    </xf>
    <xf numFmtId="0" fontId="7" fillId="6" borderId="3" xfId="0" applyFont="1" applyFill="1" applyBorder="1" applyAlignment="1">
      <alignment horizontal="left" vertical="top" wrapText="1"/>
    </xf>
    <xf numFmtId="0" fontId="7" fillId="6" borderId="12" xfId="0" applyFont="1" applyFill="1" applyBorder="1" applyAlignment="1">
      <alignment horizontal="left" vertical="top" wrapText="1"/>
    </xf>
    <xf numFmtId="0" fontId="4" fillId="0" borderId="2" xfId="0" applyFont="1" applyBorder="1" applyAlignment="1">
      <alignment horizontal="left" wrapText="1"/>
    </xf>
    <xf numFmtId="0" fontId="4" fillId="0" borderId="12"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2" xfId="0" applyFont="1" applyBorder="1" applyAlignment="1">
      <alignment horizontal="left" vertical="center" wrapText="1"/>
    </xf>
    <xf numFmtId="0" fontId="4" fillId="0" borderId="3" xfId="0" applyFont="1" applyBorder="1" applyAlignment="1">
      <alignment horizontal="left" wrapText="1"/>
    </xf>
    <xf numFmtId="0" fontId="7" fillId="6" borderId="1" xfId="0" applyFont="1" applyFill="1" applyBorder="1" applyAlignment="1">
      <alignment horizontal="left" vertical="top" wrapText="1"/>
    </xf>
    <xf numFmtId="0" fontId="8" fillId="0" borderId="1" xfId="0" applyFont="1" applyBorder="1" applyAlignment="1">
      <alignment horizontal="left" vertical="top" wrapText="1"/>
    </xf>
    <xf numFmtId="0" fontId="4" fillId="9" borderId="35" xfId="0" applyFont="1" applyFill="1" applyBorder="1" applyAlignment="1">
      <alignment horizontal="center" vertical="center"/>
    </xf>
    <xf numFmtId="0" fontId="4" fillId="9" borderId="32" xfId="0" applyFont="1" applyFill="1" applyBorder="1" applyAlignment="1">
      <alignment horizontal="center" vertical="center"/>
    </xf>
    <xf numFmtId="0" fontId="9" fillId="0" borderId="0" xfId="0" applyFont="1" applyAlignment="1">
      <alignment horizontal="center" vertical="center"/>
    </xf>
    <xf numFmtId="0" fontId="6" fillId="4" borderId="22" xfId="0" applyFont="1" applyFill="1" applyBorder="1" applyAlignment="1">
      <alignment horizontal="right" vertical="center"/>
    </xf>
    <xf numFmtId="0" fontId="6" fillId="4" borderId="23" xfId="0" applyFont="1" applyFill="1" applyBorder="1" applyAlignment="1">
      <alignment horizontal="right" vertical="center"/>
    </xf>
    <xf numFmtId="0" fontId="6" fillId="4" borderId="21" xfId="0" applyFont="1" applyFill="1" applyBorder="1" applyAlignment="1">
      <alignment horizontal="right" vertical="center"/>
    </xf>
    <xf numFmtId="0" fontId="5" fillId="3" borderId="22"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1" xfId="0" applyFont="1" applyFill="1" applyBorder="1" applyAlignment="1">
      <alignment horizontal="center" vertical="center"/>
    </xf>
    <xf numFmtId="0" fontId="2" fillId="10" borderId="22" xfId="0" applyFont="1" applyFill="1" applyBorder="1" applyAlignment="1">
      <alignment horizontal="center" vertical="center"/>
    </xf>
    <xf numFmtId="0" fontId="2" fillId="10" borderId="23" xfId="0" applyFont="1" applyFill="1" applyBorder="1" applyAlignment="1">
      <alignment horizontal="center" vertical="center"/>
    </xf>
    <xf numFmtId="0" fontId="2" fillId="10" borderId="21" xfId="0" applyFont="1" applyFill="1" applyBorder="1" applyAlignment="1">
      <alignment horizontal="center" vertical="center"/>
    </xf>
    <xf numFmtId="0" fontId="4" fillId="0" borderId="5" xfId="0" applyFont="1" applyBorder="1" applyAlignment="1">
      <alignment horizontal="center"/>
    </xf>
    <xf numFmtId="0" fontId="2" fillId="8" borderId="22" xfId="0" applyFont="1" applyFill="1" applyBorder="1" applyAlignment="1">
      <alignment horizontal="center" vertical="center"/>
    </xf>
    <xf numFmtId="0" fontId="2" fillId="8" borderId="23" xfId="0" applyFont="1" applyFill="1" applyBorder="1" applyAlignment="1">
      <alignment horizontal="center" vertical="center"/>
    </xf>
    <xf numFmtId="0" fontId="2" fillId="8" borderId="21" xfId="0" applyFont="1" applyFill="1" applyBorder="1" applyAlignment="1">
      <alignment horizontal="center" vertical="center"/>
    </xf>
    <xf numFmtId="0" fontId="4" fillId="0" borderId="0" xfId="0" applyFont="1" applyAlignment="1">
      <alignment horizontal="center" vertical="center"/>
    </xf>
    <xf numFmtId="0" fontId="4" fillId="0" borderId="41"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5" fillId="11" borderId="29" xfId="0" applyFont="1" applyFill="1" applyBorder="1" applyAlignment="1">
      <alignment horizontal="center" vertical="center"/>
    </xf>
    <xf numFmtId="0" fontId="5" fillId="11" borderId="30" xfId="0" applyFont="1" applyFill="1" applyBorder="1" applyAlignment="1">
      <alignment horizontal="center" vertical="center"/>
    </xf>
    <xf numFmtId="164" fontId="5" fillId="5" borderId="9" xfId="0" applyNumberFormat="1" applyFont="1" applyFill="1" applyBorder="1" applyAlignment="1">
      <alignment horizontal="center" vertical="center"/>
    </xf>
    <xf numFmtId="164" fontId="5" fillId="5" borderId="11" xfId="0" applyNumberFormat="1" applyFont="1" applyFill="1" applyBorder="1" applyAlignment="1">
      <alignment horizontal="center" vertical="center"/>
    </xf>
    <xf numFmtId="164" fontId="5" fillId="5" borderId="10" xfId="0" applyNumberFormat="1" applyFont="1" applyFill="1" applyBorder="1" applyAlignment="1">
      <alignment horizontal="center" vertical="center"/>
    </xf>
    <xf numFmtId="164" fontId="5" fillId="5" borderId="4" xfId="0" applyNumberFormat="1" applyFont="1" applyFill="1" applyBorder="1" applyAlignment="1">
      <alignment horizontal="center" vertical="center"/>
    </xf>
    <xf numFmtId="164" fontId="5" fillId="5" borderId="0" xfId="0" applyNumberFormat="1" applyFont="1" applyFill="1" applyAlignment="1">
      <alignment horizontal="center" vertical="center"/>
    </xf>
    <xf numFmtId="164" fontId="5" fillId="5" borderId="6" xfId="0" applyNumberFormat="1" applyFont="1" applyFill="1" applyBorder="1" applyAlignment="1">
      <alignment horizontal="center" vertical="center"/>
    </xf>
    <xf numFmtId="164" fontId="5" fillId="5" borderId="8" xfId="0" applyNumberFormat="1" applyFont="1" applyFill="1" applyBorder="1" applyAlignment="1">
      <alignment horizontal="center" vertical="center"/>
    </xf>
    <xf numFmtId="164" fontId="5" fillId="5" borderId="5" xfId="0" applyNumberFormat="1" applyFont="1" applyFill="1" applyBorder="1" applyAlignment="1">
      <alignment horizontal="center" vertical="center"/>
    </xf>
    <xf numFmtId="164" fontId="5" fillId="5" borderId="7" xfId="0" applyNumberFormat="1" applyFont="1" applyFill="1" applyBorder="1" applyAlignment="1">
      <alignment horizontal="center" vertical="center"/>
    </xf>
    <xf numFmtId="0" fontId="5"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40" xfId="0" applyFont="1" applyBorder="1" applyAlignment="1">
      <alignment horizontal="center" vertical="center"/>
    </xf>
    <xf numFmtId="0" fontId="7" fillId="2" borderId="28" xfId="0" applyFont="1" applyFill="1" applyBorder="1" applyAlignment="1">
      <alignment horizontal="center" vertical="top" wrapText="1"/>
    </xf>
    <xf numFmtId="0" fontId="7" fillId="2" borderId="24" xfId="0" applyFont="1" applyFill="1" applyBorder="1" applyAlignment="1">
      <alignment horizontal="center" vertical="top" wrapText="1"/>
    </xf>
    <xf numFmtId="0" fontId="7" fillId="2" borderId="25" xfId="0" applyFont="1" applyFill="1" applyBorder="1" applyAlignment="1">
      <alignment horizontal="center" vertical="top" wrapText="1"/>
    </xf>
    <xf numFmtId="0" fontId="5" fillId="11" borderId="15" xfId="0" applyFont="1" applyFill="1" applyBorder="1" applyAlignment="1">
      <alignment horizontal="center" vertical="center" wrapText="1"/>
    </xf>
    <xf numFmtId="0" fontId="5" fillId="11" borderId="16" xfId="0" applyFont="1" applyFill="1" applyBorder="1" applyAlignment="1">
      <alignment horizontal="center" vertical="center" wrapText="1"/>
    </xf>
    <xf numFmtId="0" fontId="8" fillId="3" borderId="1" xfId="0" applyFont="1" applyFill="1" applyBorder="1" applyAlignment="1">
      <alignment horizontal="left" vertical="top" wrapText="1"/>
    </xf>
    <xf numFmtId="0" fontId="4" fillId="0" borderId="37" xfId="0" applyFont="1" applyBorder="1" applyAlignment="1">
      <alignment horizontal="center" vertical="center"/>
    </xf>
    <xf numFmtId="0" fontId="5" fillId="2" borderId="42" xfId="0" applyFont="1" applyFill="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7" fillId="2" borderId="12" xfId="0" applyFont="1" applyFill="1" applyBorder="1" applyAlignment="1">
      <alignment horizontal="left" vertical="top" wrapText="1"/>
    </xf>
    <xf numFmtId="0" fontId="4" fillId="0" borderId="1" xfId="0" applyFont="1" applyBorder="1" applyAlignment="1">
      <alignment horizontal="left" vertical="top" wrapText="1"/>
    </xf>
    <xf numFmtId="0" fontId="7" fillId="12" borderId="1"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12" xfId="0" applyFont="1" applyBorder="1" applyAlignment="1">
      <alignment horizontal="left" vertical="top" wrapText="1"/>
    </xf>
    <xf numFmtId="0" fontId="4" fillId="0" borderId="2" xfId="0" applyFont="1" applyBorder="1" applyAlignment="1">
      <alignment horizontal="left" vertical="top" wrapText="1"/>
    </xf>
    <xf numFmtId="0" fontId="4" fillId="0" borderId="12" xfId="0" applyFont="1" applyBorder="1" applyAlignment="1">
      <alignment horizontal="left" vertical="top" wrapText="1"/>
    </xf>
    <xf numFmtId="0" fontId="4" fillId="0" borderId="3" xfId="0" applyFont="1" applyBorder="1" applyAlignment="1">
      <alignment horizontal="left" vertical="top" wrapText="1"/>
    </xf>
    <xf numFmtId="0" fontId="7" fillId="2" borderId="1" xfId="0" applyFont="1" applyFill="1" applyBorder="1" applyAlignment="1">
      <alignment horizontal="left" vertical="center"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12" xfId="0" applyFont="1" applyFill="1" applyBorder="1" applyAlignment="1">
      <alignment horizontal="left" vertical="top" wrapText="1"/>
    </xf>
    <xf numFmtId="0" fontId="4" fillId="3" borderId="1" xfId="0" applyFont="1" applyFill="1" applyBorder="1" applyAlignment="1">
      <alignment horizontal="left" vertical="top" wrapText="1"/>
    </xf>
    <xf numFmtId="0" fontId="8" fillId="3" borderId="1" xfId="0" applyFont="1" applyFill="1" applyBorder="1" applyAlignment="1">
      <alignment vertical="top" wrapText="1"/>
    </xf>
  </cellXfs>
  <cellStyles count="1">
    <cellStyle name="Normal" xfId="0" builtinId="0"/>
  </cellStyles>
  <dxfs count="0"/>
  <tableStyles count="0" defaultTableStyle="TableStyleMedium9" defaultPivotStyle="PivotStyleLight16"/>
  <colors>
    <mruColors>
      <color rgb="FF00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365217</xdr:colOff>
      <xdr:row>12</xdr:row>
      <xdr:rowOff>49645</xdr:rowOff>
    </xdr:from>
    <xdr:to>
      <xdr:col>2</xdr:col>
      <xdr:colOff>1928745</xdr:colOff>
      <xdr:row>13</xdr:row>
      <xdr:rowOff>329831</xdr:rowOff>
    </xdr:to>
    <xdr:pic>
      <xdr:nvPicPr>
        <xdr:cNvPr id="2" name="Picture 3" descr="http://theatheistdoc.ph/wp-content/uploads/2013/09/hospital.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8399" y="5741554"/>
          <a:ext cx="1563528" cy="672733"/>
        </a:xfrm>
        <a:prstGeom prst="rect">
          <a:avLst/>
        </a:prstGeom>
        <a:noFill/>
      </xdr:spPr>
    </xdr:pic>
    <xdr:clientData/>
  </xdr:twoCellAnchor>
  <xdr:twoCellAnchor editAs="oneCell">
    <xdr:from>
      <xdr:col>4</xdr:col>
      <xdr:colOff>1094345</xdr:colOff>
      <xdr:row>12</xdr:row>
      <xdr:rowOff>55964</xdr:rowOff>
    </xdr:from>
    <xdr:to>
      <xdr:col>5</xdr:col>
      <xdr:colOff>599970</xdr:colOff>
      <xdr:row>13</xdr:row>
      <xdr:rowOff>323558</xdr:rowOff>
    </xdr:to>
    <xdr:pic>
      <xdr:nvPicPr>
        <xdr:cNvPr id="3" name="Picture 4" descr="http://photos.gograph.com/thumbs/CSP/CSP992/k14703550.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36709" y="5747873"/>
          <a:ext cx="1098897" cy="660141"/>
        </a:xfrm>
        <a:prstGeom prst="rect">
          <a:avLst/>
        </a:prstGeom>
        <a:noFill/>
      </xdr:spPr>
    </xdr:pic>
    <xdr:clientData/>
  </xdr:twoCellAnchor>
  <xdr:twoCellAnchor editAs="oneCell">
    <xdr:from>
      <xdr:col>4</xdr:col>
      <xdr:colOff>1189206</xdr:colOff>
      <xdr:row>18</xdr:row>
      <xdr:rowOff>86566</xdr:rowOff>
    </xdr:from>
    <xdr:to>
      <xdr:col>5</xdr:col>
      <xdr:colOff>570848</xdr:colOff>
      <xdr:row>19</xdr:row>
      <xdr:rowOff>335263</xdr:rowOff>
    </xdr:to>
    <xdr:pic>
      <xdr:nvPicPr>
        <xdr:cNvPr id="4" name="Picture 5" descr="http://images.clipartpanda.com/tap-clipart-1336367663.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631570" y="7752748"/>
          <a:ext cx="974914" cy="641241"/>
        </a:xfrm>
        <a:prstGeom prst="rect">
          <a:avLst/>
        </a:prstGeom>
        <a:noFill/>
      </xdr:spPr>
    </xdr:pic>
    <xdr:clientData/>
  </xdr:twoCellAnchor>
  <xdr:twoCellAnchor editAs="oneCell">
    <xdr:from>
      <xdr:col>2</xdr:col>
      <xdr:colOff>574230</xdr:colOff>
      <xdr:row>18</xdr:row>
      <xdr:rowOff>87276</xdr:rowOff>
    </xdr:from>
    <xdr:to>
      <xdr:col>2</xdr:col>
      <xdr:colOff>1717150</xdr:colOff>
      <xdr:row>19</xdr:row>
      <xdr:rowOff>231975</xdr:rowOff>
    </xdr:to>
    <xdr:pic>
      <xdr:nvPicPr>
        <xdr:cNvPr id="5" name="Picture 7" descr="http://upload.wikimedia.org/wikipedia/commons/thumb/f/f7/Biohazard.svg/2000px-Biohazard.svg.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017412" y="7753458"/>
          <a:ext cx="1142920" cy="537243"/>
        </a:xfrm>
        <a:prstGeom prst="rect">
          <a:avLst/>
        </a:prstGeom>
        <a:noFill/>
      </xdr:spPr>
    </xdr:pic>
    <xdr:clientData/>
  </xdr:twoCellAnchor>
  <xdr:twoCellAnchor editAs="oneCell">
    <xdr:from>
      <xdr:col>7</xdr:col>
      <xdr:colOff>829998</xdr:colOff>
      <xdr:row>12</xdr:row>
      <xdr:rowOff>59813</xdr:rowOff>
    </xdr:from>
    <xdr:to>
      <xdr:col>7</xdr:col>
      <xdr:colOff>2323828</xdr:colOff>
      <xdr:row>13</xdr:row>
      <xdr:rowOff>165662</xdr:rowOff>
    </xdr:to>
    <xdr:pic>
      <xdr:nvPicPr>
        <xdr:cNvPr id="6" name="Picture 8" descr="http://thumbs.dreamstime.com/t/many-color-wheelie-bins-set-illustration-waste-management-concept-44839723.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3506907" y="5751722"/>
          <a:ext cx="1493830" cy="498396"/>
        </a:xfrm>
        <a:prstGeom prst="rect">
          <a:avLst/>
        </a:prstGeom>
        <a:noFill/>
      </xdr:spPr>
    </xdr:pic>
    <xdr:clientData/>
  </xdr:twoCellAnchor>
  <xdr:twoCellAnchor editAs="oneCell">
    <xdr:from>
      <xdr:col>7</xdr:col>
      <xdr:colOff>1038941</xdr:colOff>
      <xdr:row>18</xdr:row>
      <xdr:rowOff>80432</xdr:rowOff>
    </xdr:from>
    <xdr:to>
      <xdr:col>7</xdr:col>
      <xdr:colOff>2257067</xdr:colOff>
      <xdr:row>19</xdr:row>
      <xdr:rowOff>289296</xdr:rowOff>
    </xdr:to>
    <xdr:pic>
      <xdr:nvPicPr>
        <xdr:cNvPr id="7" name="Picture 10" descr="http://upload.wikimedia.org/wikipedia/en/8/85/Global_Handwashing_Day_(emblem).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13715850" y="7746614"/>
          <a:ext cx="1218126" cy="601408"/>
        </a:xfrm>
        <a:prstGeom prst="rect">
          <a:avLst/>
        </a:prstGeom>
        <a:noFill/>
      </xdr:spPr>
    </xdr:pic>
    <xdr:clientData/>
  </xdr:twoCellAnchor>
  <xdr:twoCellAnchor editAs="oneCell">
    <xdr:from>
      <xdr:col>2</xdr:col>
      <xdr:colOff>327121</xdr:colOff>
      <xdr:row>24</xdr:row>
      <xdr:rowOff>40409</xdr:rowOff>
    </xdr:from>
    <xdr:to>
      <xdr:col>2</xdr:col>
      <xdr:colOff>1876897</xdr:colOff>
      <xdr:row>24</xdr:row>
      <xdr:rowOff>844241</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1770303" y="9750136"/>
          <a:ext cx="1549776" cy="803832"/>
        </a:xfrm>
        <a:prstGeom prst="rect">
          <a:avLst/>
        </a:prstGeom>
      </xdr:spPr>
    </xdr:pic>
    <xdr:clientData/>
  </xdr:twoCellAnchor>
  <xdr:twoCellAnchor editAs="oneCell">
    <xdr:from>
      <xdr:col>4</xdr:col>
      <xdr:colOff>842818</xdr:colOff>
      <xdr:row>24</xdr:row>
      <xdr:rowOff>161636</xdr:rowOff>
    </xdr:from>
    <xdr:to>
      <xdr:col>5</xdr:col>
      <xdr:colOff>865909</xdr:colOff>
      <xdr:row>24</xdr:row>
      <xdr:rowOff>671201</xdr:rowOff>
    </xdr:to>
    <xdr:pic>
      <xdr:nvPicPr>
        <xdr:cNvPr id="10" name="Picture 9">
          <a:extLst>
            <a:ext uri="{FF2B5EF4-FFF2-40B4-BE49-F238E27FC236}">
              <a16:creationId xmlns:a16="http://schemas.microsoft.com/office/drawing/2014/main" id="{849BFE92-2FF8-43A8-C3EE-4E94F3AEB36C}"/>
            </a:ext>
          </a:extLst>
        </xdr:cNvPr>
        <xdr:cNvPicPr>
          <a:picLocks noChangeAspect="1"/>
        </xdr:cNvPicPr>
      </xdr:nvPicPr>
      <xdr:blipFill>
        <a:blip xmlns:r="http://schemas.openxmlformats.org/officeDocument/2006/relationships" r:embed="rId8"/>
        <a:stretch>
          <a:fillRect/>
        </a:stretch>
      </xdr:blipFill>
      <xdr:spPr>
        <a:xfrm>
          <a:off x="7285182" y="9871363"/>
          <a:ext cx="1616363" cy="5095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230"/>
  <sheetViews>
    <sheetView tabSelected="1" topLeftCell="A2" zoomScale="75" zoomScaleNormal="60" zoomScaleSheetLayoutView="70" workbookViewId="0">
      <selection sqref="A1:XFD1"/>
    </sheetView>
  </sheetViews>
  <sheetFormatPr baseColWidth="10" defaultColWidth="8.83203125" defaultRowHeight="50.25" customHeight="1" x14ac:dyDescent="0.2"/>
  <cols>
    <col min="1" max="1" width="7.6640625" style="3" customWidth="1"/>
    <col min="2" max="2" width="12.83203125" style="3" customWidth="1"/>
    <col min="3" max="3" width="47.6640625" style="3" customWidth="1"/>
    <col min="4" max="4" width="23.83203125" style="54" customWidth="1"/>
    <col min="5" max="5" width="22.6640625" style="3" customWidth="1"/>
    <col min="6" max="6" width="24.83203125" style="3" customWidth="1"/>
    <col min="7" max="7" width="41.5" style="3" customWidth="1"/>
    <col min="8" max="8" width="44.33203125" style="54" customWidth="1"/>
    <col min="9" max="9" width="49.33203125" style="3" customWidth="1"/>
    <col min="10" max="10" width="24" style="63" customWidth="1"/>
    <col min="11" max="16" width="8.83203125" style="64"/>
    <col min="17" max="16384" width="8.83203125" style="3"/>
  </cols>
  <sheetData>
    <row r="1" spans="1:14" ht="37.5" hidden="1" customHeight="1" thickBot="1" x14ac:dyDescent="0.25">
      <c r="G1" s="55"/>
      <c r="H1" s="56" t="s">
        <v>512</v>
      </c>
    </row>
    <row r="2" spans="1:14" ht="29.25" customHeight="1" thickBot="1" x14ac:dyDescent="0.25">
      <c r="A2" s="1" t="s">
        <v>424</v>
      </c>
      <c r="B2" s="104" t="s">
        <v>544</v>
      </c>
      <c r="C2" s="105"/>
      <c r="D2" s="105"/>
      <c r="E2" s="105"/>
      <c r="F2" s="105"/>
      <c r="G2" s="105"/>
      <c r="H2" s="106"/>
      <c r="I2" s="2" t="s">
        <v>428</v>
      </c>
    </row>
    <row r="3" spans="1:14" ht="27" customHeight="1" thickBot="1" x14ac:dyDescent="0.25">
      <c r="A3" s="4"/>
      <c r="B3" s="101" t="s">
        <v>432</v>
      </c>
      <c r="C3" s="102"/>
      <c r="D3" s="102"/>
      <c r="E3" s="102"/>
      <c r="F3" s="102"/>
      <c r="G3" s="102"/>
      <c r="H3" s="103"/>
      <c r="I3" s="4"/>
    </row>
    <row r="4" spans="1:14" ht="24" customHeight="1" thickBot="1" x14ac:dyDescent="0.25">
      <c r="A4" s="4"/>
      <c r="B4" s="98"/>
      <c r="C4" s="99"/>
      <c r="D4" s="99"/>
      <c r="E4" s="99"/>
      <c r="F4" s="99"/>
      <c r="G4" s="99"/>
      <c r="H4" s="100"/>
      <c r="I4" s="4"/>
    </row>
    <row r="5" spans="1:14" ht="30" customHeight="1" thickBot="1" x14ac:dyDescent="0.25">
      <c r="A5" s="5"/>
      <c r="B5" s="107"/>
      <c r="C5" s="107"/>
      <c r="D5" s="107"/>
      <c r="E5" s="107"/>
      <c r="F5" s="107"/>
      <c r="G5" s="107"/>
      <c r="H5" s="107"/>
      <c r="I5" s="4"/>
    </row>
    <row r="6" spans="1:14" ht="28.5" customHeight="1" thickBot="1" x14ac:dyDescent="0.25">
      <c r="A6" s="5"/>
      <c r="B6" s="108" t="s">
        <v>250</v>
      </c>
      <c r="C6" s="109"/>
      <c r="D6" s="109"/>
      <c r="E6" s="109"/>
      <c r="F6" s="109"/>
      <c r="G6" s="109"/>
      <c r="H6" s="110"/>
      <c r="I6" s="4"/>
    </row>
    <row r="7" spans="1:14" ht="30.75" customHeight="1" thickBot="1" x14ac:dyDescent="0.25">
      <c r="A7" s="5"/>
      <c r="B7" s="115" t="s">
        <v>251</v>
      </c>
      <c r="C7" s="116"/>
      <c r="D7" s="117">
        <f>SUM(B16+E16+H16+B22+E22+H22+B27)/244</f>
        <v>1</v>
      </c>
      <c r="E7" s="118"/>
      <c r="F7" s="118"/>
      <c r="G7" s="119"/>
      <c r="H7" s="6" t="s">
        <v>252</v>
      </c>
      <c r="I7" s="4"/>
    </row>
    <row r="8" spans="1:14" ht="78" customHeight="1" thickBot="1" x14ac:dyDescent="0.25">
      <c r="A8" s="5"/>
      <c r="B8" s="126"/>
      <c r="C8" s="127"/>
      <c r="D8" s="120"/>
      <c r="E8" s="121"/>
      <c r="F8" s="121"/>
      <c r="G8" s="122"/>
      <c r="H8" s="7"/>
      <c r="I8" s="4"/>
    </row>
    <row r="9" spans="1:14" ht="31.5" customHeight="1" thickBot="1" x14ac:dyDescent="0.25">
      <c r="A9" s="5"/>
      <c r="B9" s="115" t="s">
        <v>253</v>
      </c>
      <c r="C9" s="116"/>
      <c r="D9" s="120"/>
      <c r="E9" s="121"/>
      <c r="F9" s="121"/>
      <c r="G9" s="122"/>
      <c r="H9" s="8" t="s">
        <v>254</v>
      </c>
      <c r="I9" s="4"/>
      <c r="N9" s="64" t="s">
        <v>513</v>
      </c>
    </row>
    <row r="10" spans="1:14" ht="70.5" customHeight="1" thickBot="1" x14ac:dyDescent="0.25">
      <c r="A10" s="5"/>
      <c r="B10" s="128"/>
      <c r="C10" s="129"/>
      <c r="D10" s="123"/>
      <c r="E10" s="124"/>
      <c r="F10" s="124"/>
      <c r="G10" s="125"/>
      <c r="H10" s="9"/>
      <c r="I10" s="4"/>
    </row>
    <row r="11" spans="1:14" ht="33.75" customHeight="1" thickBot="1" x14ac:dyDescent="0.25">
      <c r="A11" s="5"/>
      <c r="B11" s="111"/>
      <c r="C11" s="111"/>
      <c r="D11" s="111"/>
      <c r="E11" s="111"/>
      <c r="F11" s="111"/>
      <c r="G11" s="111"/>
      <c r="H11" s="111"/>
      <c r="I11" s="4"/>
    </row>
    <row r="12" spans="1:14" ht="27.75" customHeight="1" thickBot="1" x14ac:dyDescent="0.25">
      <c r="A12" s="5"/>
      <c r="B12" s="108" t="s">
        <v>255</v>
      </c>
      <c r="C12" s="109"/>
      <c r="D12" s="109"/>
      <c r="E12" s="109"/>
      <c r="F12" s="109"/>
      <c r="G12" s="109"/>
      <c r="H12" s="110"/>
      <c r="I12" s="4"/>
    </row>
    <row r="13" spans="1:14" ht="30.75" customHeight="1" x14ac:dyDescent="0.2">
      <c r="A13" s="5"/>
      <c r="B13" s="130"/>
      <c r="C13" s="131"/>
      <c r="D13" s="82"/>
      <c r="E13" s="132"/>
      <c r="F13" s="133"/>
      <c r="G13" s="82"/>
      <c r="H13" s="112"/>
      <c r="I13" s="4"/>
    </row>
    <row r="14" spans="1:14" ht="30.75" customHeight="1" x14ac:dyDescent="0.2">
      <c r="A14" s="5"/>
      <c r="B14" s="77"/>
      <c r="C14" s="78"/>
      <c r="D14" s="82"/>
      <c r="E14" s="77"/>
      <c r="F14" s="78"/>
      <c r="G14" s="82"/>
      <c r="H14" s="113"/>
      <c r="I14" s="4"/>
    </row>
    <row r="15" spans="1:14" ht="24.75" customHeight="1" x14ac:dyDescent="0.2">
      <c r="A15" s="5"/>
      <c r="B15" s="75" t="s">
        <v>282</v>
      </c>
      <c r="C15" s="76"/>
      <c r="D15" s="82"/>
      <c r="E15" s="75" t="s">
        <v>258</v>
      </c>
      <c r="F15" s="76"/>
      <c r="G15" s="82"/>
      <c r="H15" s="11" t="s">
        <v>324</v>
      </c>
      <c r="I15" s="4"/>
    </row>
    <row r="16" spans="1:14" ht="25.5" customHeight="1" x14ac:dyDescent="0.2">
      <c r="A16" s="5"/>
      <c r="B16" s="77">
        <f>H42+H45+H48+H51+H54+H57+H60+H63+H66+H69</f>
        <v>40</v>
      </c>
      <c r="C16" s="78"/>
      <c r="D16" s="82"/>
      <c r="E16" s="77">
        <f>H73+H76+H79+H82+H85+H88+H91+H94+H97+H100</f>
        <v>40</v>
      </c>
      <c r="F16" s="78"/>
      <c r="G16" s="82"/>
      <c r="H16" s="113">
        <f>H104+H107+H110+H113+H116+H119+H122+H125+H128+H131</f>
        <v>40</v>
      </c>
      <c r="I16" s="4"/>
    </row>
    <row r="17" spans="1:16" ht="21.75" customHeight="1" thickBot="1" x14ac:dyDescent="0.25">
      <c r="A17" s="5"/>
      <c r="B17" s="79"/>
      <c r="C17" s="80"/>
      <c r="D17" s="82"/>
      <c r="E17" s="79"/>
      <c r="F17" s="80"/>
      <c r="G17" s="82"/>
      <c r="H17" s="114"/>
      <c r="I17" s="4"/>
    </row>
    <row r="18" spans="1:16" ht="21.75" customHeight="1" thickBot="1" x14ac:dyDescent="0.25">
      <c r="A18" s="5"/>
      <c r="B18" s="81"/>
      <c r="C18" s="82"/>
      <c r="D18" s="82"/>
      <c r="E18" s="95"/>
      <c r="F18" s="96"/>
      <c r="G18" s="82"/>
      <c r="H18" s="13"/>
      <c r="I18" s="4"/>
    </row>
    <row r="19" spans="1:16" ht="30.75" customHeight="1" x14ac:dyDescent="0.2">
      <c r="A19" s="5"/>
      <c r="B19" s="130"/>
      <c r="C19" s="131"/>
      <c r="D19" s="82"/>
      <c r="E19" s="130"/>
      <c r="F19" s="131"/>
      <c r="G19" s="82"/>
      <c r="H19" s="140"/>
      <c r="I19" s="4"/>
    </row>
    <row r="20" spans="1:16" ht="32.25" customHeight="1" x14ac:dyDescent="0.2">
      <c r="A20" s="5"/>
      <c r="B20" s="77"/>
      <c r="C20" s="78"/>
      <c r="D20" s="82"/>
      <c r="E20" s="77"/>
      <c r="F20" s="78"/>
      <c r="G20" s="82"/>
      <c r="H20" s="113"/>
      <c r="I20" s="4"/>
    </row>
    <row r="21" spans="1:16" ht="29.25" customHeight="1" x14ac:dyDescent="0.2">
      <c r="A21" s="5"/>
      <c r="B21" s="75" t="s">
        <v>470</v>
      </c>
      <c r="C21" s="76"/>
      <c r="D21" s="82"/>
      <c r="E21" s="75" t="s">
        <v>259</v>
      </c>
      <c r="F21" s="76"/>
      <c r="G21" s="82"/>
      <c r="H21" s="11" t="s">
        <v>325</v>
      </c>
      <c r="I21" s="4"/>
    </row>
    <row r="22" spans="1:16" ht="25.5" customHeight="1" x14ac:dyDescent="0.2">
      <c r="A22" s="5"/>
      <c r="B22" s="77">
        <f>H135+H138+H141+H144+H147+H150+H153+H156+H159+H162</f>
        <v>40</v>
      </c>
      <c r="C22" s="78"/>
      <c r="D22" s="82"/>
      <c r="E22" s="77">
        <f>H166+H169+H172+H175+H178+H181</f>
        <v>24</v>
      </c>
      <c r="F22" s="78"/>
      <c r="G22" s="82"/>
      <c r="H22" s="113">
        <f>H185+H188+H191+H194+H197</f>
        <v>20</v>
      </c>
      <c r="I22" s="4"/>
    </row>
    <row r="23" spans="1:16" ht="23.25" customHeight="1" thickBot="1" x14ac:dyDescent="0.25">
      <c r="A23" s="5"/>
      <c r="B23" s="79"/>
      <c r="C23" s="80"/>
      <c r="D23" s="82"/>
      <c r="E23" s="79"/>
      <c r="F23" s="80"/>
      <c r="G23" s="82"/>
      <c r="H23" s="114"/>
      <c r="I23" s="4"/>
    </row>
    <row r="24" spans="1:16" ht="21" customHeight="1" thickBot="1" x14ac:dyDescent="0.25">
      <c r="A24" s="4"/>
      <c r="B24" s="12"/>
      <c r="C24" s="10"/>
      <c r="D24" s="10"/>
      <c r="E24" s="10"/>
      <c r="F24" s="10"/>
      <c r="G24" s="10"/>
      <c r="H24" s="13"/>
      <c r="I24" s="4"/>
    </row>
    <row r="25" spans="1:16" ht="70.5" customHeight="1" x14ac:dyDescent="0.2">
      <c r="A25" s="4"/>
      <c r="B25" s="130"/>
      <c r="C25" s="131"/>
      <c r="D25" s="14"/>
      <c r="E25" s="142"/>
      <c r="F25" s="143"/>
      <c r="G25" s="14"/>
      <c r="H25" s="13"/>
      <c r="I25" s="4"/>
    </row>
    <row r="26" spans="1:16" ht="34.5" customHeight="1" x14ac:dyDescent="0.2">
      <c r="A26" s="4"/>
      <c r="B26" s="137" t="s">
        <v>430</v>
      </c>
      <c r="C26" s="138"/>
      <c r="D26" s="14"/>
      <c r="E26" s="137" t="s">
        <v>531</v>
      </c>
      <c r="F26" s="138"/>
      <c r="G26" s="14"/>
      <c r="H26" s="13"/>
      <c r="I26" s="4"/>
    </row>
    <row r="27" spans="1:16" ht="45.75" customHeight="1" thickBot="1" x14ac:dyDescent="0.25">
      <c r="A27" s="4"/>
      <c r="B27" s="79">
        <f>H204+H210+H216+H222</f>
        <v>40</v>
      </c>
      <c r="C27" s="80"/>
      <c r="D27" s="15"/>
      <c r="E27" s="144">
        <f>F35</f>
        <v>100</v>
      </c>
      <c r="F27" s="145"/>
      <c r="G27" s="15"/>
      <c r="H27" s="16"/>
      <c r="I27" s="4"/>
    </row>
    <row r="28" spans="1:16" ht="54.75" customHeight="1" thickBot="1" x14ac:dyDescent="0.25">
      <c r="A28" s="4"/>
      <c r="B28" s="17"/>
      <c r="C28" s="17"/>
      <c r="D28" s="18"/>
      <c r="E28" s="17"/>
      <c r="F28" s="17"/>
      <c r="G28" s="18"/>
      <c r="H28" s="17"/>
      <c r="I28" s="4"/>
    </row>
    <row r="29" spans="1:16" ht="54.75" hidden="1" customHeight="1" x14ac:dyDescent="0.2">
      <c r="A29" s="4"/>
      <c r="B29" s="17"/>
      <c r="C29" s="17"/>
      <c r="D29" s="18"/>
      <c r="E29" s="17"/>
      <c r="F29" s="17"/>
      <c r="G29" s="18"/>
      <c r="H29" s="17"/>
      <c r="I29" s="4"/>
    </row>
    <row r="30" spans="1:16" s="58" customFormat="1" ht="54.75" hidden="1" customHeight="1" x14ac:dyDescent="0.2">
      <c r="A30" s="17"/>
      <c r="B30" s="17"/>
      <c r="C30" s="61" t="s">
        <v>532</v>
      </c>
      <c r="D30" s="61" t="s">
        <v>533</v>
      </c>
      <c r="E30" s="61" t="s">
        <v>534</v>
      </c>
      <c r="F30" s="61" t="s">
        <v>535</v>
      </c>
      <c r="G30" s="17"/>
      <c r="H30" s="17"/>
      <c r="I30" s="17"/>
      <c r="J30" s="65"/>
      <c r="K30" s="66"/>
      <c r="L30" s="66"/>
      <c r="M30" s="66"/>
      <c r="N30" s="66"/>
      <c r="O30" s="66"/>
      <c r="P30" s="66"/>
    </row>
    <row r="31" spans="1:16" s="58" customFormat="1" ht="54.75" hidden="1" customHeight="1" x14ac:dyDescent="0.2">
      <c r="A31" s="17"/>
      <c r="B31" s="17"/>
      <c r="C31" s="61" t="s">
        <v>508</v>
      </c>
      <c r="D31" s="61">
        <f>H67+H90+H170+H171</f>
        <v>8</v>
      </c>
      <c r="E31" s="61">
        <v>8</v>
      </c>
      <c r="F31" s="61">
        <f>D31/E31</f>
        <v>1</v>
      </c>
      <c r="G31" s="17"/>
      <c r="H31" s="17"/>
      <c r="I31" s="17"/>
      <c r="J31" s="65"/>
      <c r="K31" s="66"/>
      <c r="L31" s="66"/>
      <c r="M31" s="66"/>
      <c r="N31" s="66"/>
      <c r="O31" s="66"/>
      <c r="P31" s="66"/>
    </row>
    <row r="32" spans="1:16" s="58" customFormat="1" ht="54.75" hidden="1" customHeight="1" x14ac:dyDescent="0.2">
      <c r="A32" s="17"/>
      <c r="B32" s="17"/>
      <c r="C32" s="61" t="s">
        <v>510</v>
      </c>
      <c r="D32" s="61">
        <f>H99+H105+H108+H114+H117+H124+H127+H129+H130+H182+H183+H195+H220</f>
        <v>26</v>
      </c>
      <c r="E32" s="61">
        <v>26</v>
      </c>
      <c r="F32" s="61">
        <f t="shared" ref="F32:F34" si="0">D32/E32</f>
        <v>1</v>
      </c>
      <c r="G32" s="17"/>
      <c r="H32" s="17"/>
      <c r="I32" s="17"/>
      <c r="J32" s="65"/>
      <c r="K32" s="66"/>
      <c r="L32" s="66"/>
      <c r="M32" s="66"/>
      <c r="N32" s="66"/>
      <c r="O32" s="66"/>
      <c r="P32" s="66"/>
    </row>
    <row r="33" spans="1:16" s="58" customFormat="1" ht="54.75" hidden="1" customHeight="1" x14ac:dyDescent="0.2">
      <c r="A33" s="17"/>
      <c r="B33" s="17"/>
      <c r="C33" s="61" t="s">
        <v>509</v>
      </c>
      <c r="D33" s="61">
        <f>H52+H56+H58+H74+H77+H80+H83+H86+H89+H92+H93+H96+H136+H137+H139+H140+H145+H146+H148+H149+H219+H226</f>
        <v>44</v>
      </c>
      <c r="E33" s="61">
        <v>44</v>
      </c>
      <c r="F33" s="61">
        <f t="shared" si="0"/>
        <v>1</v>
      </c>
      <c r="G33" s="17"/>
      <c r="H33" s="17"/>
      <c r="I33" s="17"/>
      <c r="J33" s="65"/>
      <c r="K33" s="66"/>
      <c r="L33" s="66"/>
      <c r="M33" s="66"/>
      <c r="N33" s="66"/>
      <c r="O33" s="66"/>
      <c r="P33" s="66"/>
    </row>
    <row r="34" spans="1:16" s="58" customFormat="1" ht="54.75" hidden="1" customHeight="1" x14ac:dyDescent="0.2">
      <c r="A34" s="17"/>
      <c r="B34" s="17"/>
      <c r="C34" s="61" t="s">
        <v>528</v>
      </c>
      <c r="D34" s="61">
        <f>H193+H198+H199</f>
        <v>6</v>
      </c>
      <c r="E34" s="61">
        <v>6</v>
      </c>
      <c r="F34" s="61">
        <f t="shared" si="0"/>
        <v>1</v>
      </c>
      <c r="G34" s="17"/>
      <c r="H34" s="17"/>
      <c r="I34" s="17"/>
      <c r="J34" s="65"/>
      <c r="K34" s="66"/>
      <c r="L34" s="66"/>
      <c r="M34" s="66"/>
      <c r="N34" s="66"/>
      <c r="O34" s="66"/>
      <c r="P34" s="66"/>
    </row>
    <row r="35" spans="1:16" s="58" customFormat="1" ht="54.75" hidden="1" customHeight="1" x14ac:dyDescent="0.2">
      <c r="A35" s="17"/>
      <c r="B35" s="17"/>
      <c r="C35" s="17" t="s">
        <v>536</v>
      </c>
      <c r="D35" s="17">
        <f>SUM(D31:D34)</f>
        <v>84</v>
      </c>
      <c r="E35" s="17">
        <f>SUM(E31:E34)</f>
        <v>84</v>
      </c>
      <c r="F35" s="17">
        <f>D35/E35*100</f>
        <v>100</v>
      </c>
      <c r="G35" s="17"/>
      <c r="H35" s="17"/>
      <c r="I35" s="17"/>
      <c r="J35" s="65"/>
      <c r="K35" s="66"/>
      <c r="L35" s="66"/>
      <c r="M35" s="66"/>
      <c r="N35" s="66"/>
      <c r="O35" s="66"/>
      <c r="P35" s="66"/>
    </row>
    <row r="36" spans="1:16" ht="54.75" hidden="1" customHeight="1" x14ac:dyDescent="0.2">
      <c r="A36" s="4"/>
      <c r="B36" s="17"/>
      <c r="C36" s="17"/>
      <c r="D36" s="18"/>
      <c r="E36" s="17"/>
      <c r="F36" s="17"/>
      <c r="G36" s="18"/>
      <c r="H36" s="17"/>
      <c r="I36" s="4"/>
    </row>
    <row r="37" spans="1:16" ht="54.75" hidden="1" customHeight="1" x14ac:dyDescent="0.2">
      <c r="A37" s="4"/>
      <c r="B37" s="17"/>
      <c r="C37" s="17"/>
      <c r="D37" s="18"/>
      <c r="E37" s="17"/>
      <c r="F37" s="17"/>
      <c r="G37" s="18"/>
      <c r="H37" s="17"/>
      <c r="I37" s="4"/>
    </row>
    <row r="38" spans="1:16" ht="54" hidden="1" customHeight="1" x14ac:dyDescent="0.2">
      <c r="A38" s="4"/>
      <c r="B38" s="17"/>
      <c r="C38" s="17"/>
      <c r="D38" s="18"/>
      <c r="E38" s="17"/>
      <c r="F38" s="17"/>
      <c r="G38" s="18"/>
      <c r="H38" s="17"/>
      <c r="I38" s="4"/>
    </row>
    <row r="39" spans="1:16" ht="50.25" hidden="1" customHeight="1" thickBot="1" x14ac:dyDescent="0.25">
      <c r="A39" s="4"/>
      <c r="B39" s="18"/>
      <c r="C39" s="18"/>
      <c r="D39" s="18"/>
      <c r="E39" s="18"/>
      <c r="F39" s="18"/>
      <c r="G39" s="18"/>
      <c r="H39" s="18"/>
      <c r="I39" s="4"/>
    </row>
    <row r="40" spans="1:16" ht="50.25" customHeight="1" thickBot="1" x14ac:dyDescent="0.25">
      <c r="A40" s="19" t="s">
        <v>19</v>
      </c>
      <c r="B40" s="141" t="s">
        <v>0</v>
      </c>
      <c r="C40" s="141"/>
      <c r="D40" s="20" t="s">
        <v>1</v>
      </c>
      <c r="E40" s="141" t="s">
        <v>2</v>
      </c>
      <c r="F40" s="141"/>
      <c r="G40" s="141"/>
      <c r="H40" s="20" t="s">
        <v>3</v>
      </c>
      <c r="I40" s="21" t="s">
        <v>260</v>
      </c>
      <c r="J40" s="63" t="s">
        <v>511</v>
      </c>
    </row>
    <row r="41" spans="1:16" ht="24.75" customHeight="1" x14ac:dyDescent="0.2">
      <c r="A41" s="22" t="s">
        <v>5</v>
      </c>
      <c r="B41" s="134" t="s">
        <v>433</v>
      </c>
      <c r="C41" s="135"/>
      <c r="D41" s="135"/>
      <c r="E41" s="135"/>
      <c r="F41" s="135"/>
      <c r="G41" s="135"/>
      <c r="H41" s="135"/>
      <c r="I41" s="136"/>
    </row>
    <row r="42" spans="1:16" ht="22.5" customHeight="1" x14ac:dyDescent="0.2">
      <c r="A42" s="23" t="s">
        <v>6</v>
      </c>
      <c r="B42" s="93" t="s">
        <v>7</v>
      </c>
      <c r="C42" s="93"/>
      <c r="D42" s="93"/>
      <c r="E42" s="93"/>
      <c r="F42" s="93"/>
      <c r="G42" s="93"/>
      <c r="H42" s="24">
        <f>SUM(H43:H44)</f>
        <v>4</v>
      </c>
      <c r="I42" s="25"/>
    </row>
    <row r="43" spans="1:16" ht="124.5" customHeight="1" x14ac:dyDescent="0.2">
      <c r="A43" s="26" t="s">
        <v>4</v>
      </c>
      <c r="B43" s="94" t="s">
        <v>17</v>
      </c>
      <c r="C43" s="94"/>
      <c r="D43" s="27" t="s">
        <v>8</v>
      </c>
      <c r="E43" s="94" t="s">
        <v>434</v>
      </c>
      <c r="F43" s="94"/>
      <c r="G43" s="94"/>
      <c r="H43" s="28">
        <v>2</v>
      </c>
      <c r="I43" s="29"/>
    </row>
    <row r="44" spans="1:16" ht="78.75" customHeight="1" x14ac:dyDescent="0.2">
      <c r="A44" s="26" t="s">
        <v>9</v>
      </c>
      <c r="B44" s="94" t="s">
        <v>18</v>
      </c>
      <c r="C44" s="94"/>
      <c r="D44" s="27" t="s">
        <v>281</v>
      </c>
      <c r="E44" s="94" t="s">
        <v>476</v>
      </c>
      <c r="F44" s="94"/>
      <c r="G44" s="94"/>
      <c r="H44" s="28">
        <v>2</v>
      </c>
      <c r="I44" s="29"/>
    </row>
    <row r="45" spans="1:16" ht="24" customHeight="1" x14ac:dyDescent="0.2">
      <c r="A45" s="23" t="s">
        <v>13</v>
      </c>
      <c r="B45" s="93" t="s">
        <v>14</v>
      </c>
      <c r="C45" s="93"/>
      <c r="D45" s="93"/>
      <c r="E45" s="93"/>
      <c r="F45" s="93"/>
      <c r="G45" s="93"/>
      <c r="H45" s="24">
        <f>SUM(H46:H47)</f>
        <v>4</v>
      </c>
      <c r="I45" s="25"/>
    </row>
    <row r="46" spans="1:16" ht="137.25" customHeight="1" x14ac:dyDescent="0.2">
      <c r="A46" s="26" t="s">
        <v>15</v>
      </c>
      <c r="B46" s="94" t="s">
        <v>262</v>
      </c>
      <c r="C46" s="94"/>
      <c r="D46" s="27" t="s">
        <v>10</v>
      </c>
      <c r="E46" s="94" t="s">
        <v>263</v>
      </c>
      <c r="F46" s="94"/>
      <c r="G46" s="94"/>
      <c r="H46" s="28">
        <v>2</v>
      </c>
      <c r="I46" s="29"/>
    </row>
    <row r="47" spans="1:16" ht="51.75" customHeight="1" x14ac:dyDescent="0.2">
      <c r="A47" s="26" t="s">
        <v>16</v>
      </c>
      <c r="B47" s="94" t="s">
        <v>363</v>
      </c>
      <c r="C47" s="94"/>
      <c r="D47" s="27" t="s">
        <v>10</v>
      </c>
      <c r="E47" s="94" t="s">
        <v>326</v>
      </c>
      <c r="F47" s="94"/>
      <c r="G47" s="94"/>
      <c r="H47" s="28">
        <v>2</v>
      </c>
      <c r="I47" s="29"/>
      <c r="K47" s="64" t="s">
        <v>261</v>
      </c>
    </row>
    <row r="48" spans="1:16" ht="22.5" customHeight="1" x14ac:dyDescent="0.2">
      <c r="A48" s="23" t="s">
        <v>20</v>
      </c>
      <c r="B48" s="93" t="s">
        <v>21</v>
      </c>
      <c r="C48" s="93"/>
      <c r="D48" s="93"/>
      <c r="E48" s="93"/>
      <c r="F48" s="93"/>
      <c r="G48" s="93"/>
      <c r="H48" s="24">
        <f>SUM(H49:H50)</f>
        <v>4</v>
      </c>
      <c r="I48" s="25"/>
    </row>
    <row r="49" spans="1:10" ht="90.75" customHeight="1" x14ac:dyDescent="0.2">
      <c r="A49" s="30" t="s">
        <v>22</v>
      </c>
      <c r="B49" s="94" t="s">
        <v>327</v>
      </c>
      <c r="C49" s="94"/>
      <c r="D49" s="27" t="s">
        <v>10</v>
      </c>
      <c r="E49" s="94" t="s">
        <v>477</v>
      </c>
      <c r="F49" s="94"/>
      <c r="G49" s="94"/>
      <c r="H49" s="28">
        <v>2</v>
      </c>
      <c r="I49" s="29"/>
    </row>
    <row r="50" spans="1:10" ht="94.5" customHeight="1" x14ac:dyDescent="0.2">
      <c r="A50" s="26" t="s">
        <v>23</v>
      </c>
      <c r="B50" s="139" t="s">
        <v>435</v>
      </c>
      <c r="C50" s="139"/>
      <c r="D50" s="27" t="s">
        <v>10</v>
      </c>
      <c r="E50" s="94" t="s">
        <v>478</v>
      </c>
      <c r="F50" s="94"/>
      <c r="G50" s="94"/>
      <c r="H50" s="28">
        <v>2</v>
      </c>
      <c r="I50" s="29"/>
    </row>
    <row r="51" spans="1:10" ht="23.25" customHeight="1" x14ac:dyDescent="0.2">
      <c r="A51" s="32" t="s">
        <v>24</v>
      </c>
      <c r="B51" s="93" t="s">
        <v>436</v>
      </c>
      <c r="C51" s="93"/>
      <c r="D51" s="93"/>
      <c r="E51" s="93"/>
      <c r="F51" s="93"/>
      <c r="G51" s="93"/>
      <c r="H51" s="24">
        <f>SUM(H52:H53)</f>
        <v>4</v>
      </c>
      <c r="I51" s="25"/>
    </row>
    <row r="52" spans="1:10" ht="122.25" customHeight="1" x14ac:dyDescent="0.2">
      <c r="A52" s="26" t="s">
        <v>25</v>
      </c>
      <c r="B52" s="94" t="s">
        <v>101</v>
      </c>
      <c r="C52" s="94"/>
      <c r="D52" s="27" t="s">
        <v>10</v>
      </c>
      <c r="E52" s="94" t="s">
        <v>479</v>
      </c>
      <c r="F52" s="94"/>
      <c r="G52" s="94"/>
      <c r="H52" s="28">
        <v>2</v>
      </c>
      <c r="I52" s="29"/>
      <c r="J52" s="63" t="s">
        <v>509</v>
      </c>
    </row>
    <row r="53" spans="1:10" ht="129" customHeight="1" x14ac:dyDescent="0.2">
      <c r="A53" s="26" t="s">
        <v>26</v>
      </c>
      <c r="B53" s="94" t="s">
        <v>302</v>
      </c>
      <c r="C53" s="94"/>
      <c r="D53" s="27" t="s">
        <v>10</v>
      </c>
      <c r="E53" s="94" t="s">
        <v>437</v>
      </c>
      <c r="F53" s="94"/>
      <c r="G53" s="94"/>
      <c r="H53" s="28">
        <v>2</v>
      </c>
      <c r="I53" s="29"/>
    </row>
    <row r="54" spans="1:10" ht="25.5" customHeight="1" x14ac:dyDescent="0.2">
      <c r="A54" s="33" t="s">
        <v>27</v>
      </c>
      <c r="B54" s="93" t="s">
        <v>28</v>
      </c>
      <c r="C54" s="93"/>
      <c r="D54" s="93"/>
      <c r="E54" s="93"/>
      <c r="F54" s="93"/>
      <c r="G54" s="93"/>
      <c r="H54" s="24">
        <f>SUM(H55:H56)</f>
        <v>4</v>
      </c>
      <c r="I54" s="25"/>
    </row>
    <row r="55" spans="1:10" ht="48.75" customHeight="1" x14ac:dyDescent="0.2">
      <c r="A55" s="26" t="s">
        <v>29</v>
      </c>
      <c r="B55" s="94" t="s">
        <v>283</v>
      </c>
      <c r="C55" s="94"/>
      <c r="D55" s="27" t="s">
        <v>10</v>
      </c>
      <c r="E55" s="94" t="s">
        <v>292</v>
      </c>
      <c r="F55" s="94"/>
      <c r="G55" s="94"/>
      <c r="H55" s="28">
        <v>2</v>
      </c>
      <c r="I55" s="29"/>
    </row>
    <row r="56" spans="1:10" ht="102.75" customHeight="1" x14ac:dyDescent="0.2">
      <c r="A56" s="26" t="s">
        <v>30</v>
      </c>
      <c r="B56" s="94" t="s">
        <v>284</v>
      </c>
      <c r="C56" s="94"/>
      <c r="D56" s="27" t="s">
        <v>10</v>
      </c>
      <c r="E56" s="94" t="s">
        <v>480</v>
      </c>
      <c r="F56" s="94"/>
      <c r="G56" s="94"/>
      <c r="H56" s="28">
        <v>2</v>
      </c>
      <c r="I56" s="29"/>
      <c r="J56" s="64" t="s">
        <v>509</v>
      </c>
    </row>
    <row r="57" spans="1:10" ht="20.25" customHeight="1" x14ac:dyDescent="0.2">
      <c r="A57" s="23" t="s">
        <v>31</v>
      </c>
      <c r="B57" s="93" t="s">
        <v>32</v>
      </c>
      <c r="C57" s="93"/>
      <c r="D57" s="93"/>
      <c r="E57" s="93"/>
      <c r="F57" s="93"/>
      <c r="G57" s="93"/>
      <c r="H57" s="24">
        <f>SUM(H58:H59)</f>
        <v>4</v>
      </c>
      <c r="I57" s="25"/>
    </row>
    <row r="58" spans="1:10" ht="95.25" customHeight="1" x14ac:dyDescent="0.2">
      <c r="A58" s="26" t="s">
        <v>33</v>
      </c>
      <c r="B58" s="94" t="s">
        <v>303</v>
      </c>
      <c r="C58" s="94"/>
      <c r="D58" s="27" t="s">
        <v>10</v>
      </c>
      <c r="E58" s="94" t="s">
        <v>516</v>
      </c>
      <c r="F58" s="94"/>
      <c r="G58" s="94"/>
      <c r="H58" s="28">
        <v>2</v>
      </c>
      <c r="I58" s="29"/>
      <c r="J58" s="64" t="s">
        <v>509</v>
      </c>
    </row>
    <row r="59" spans="1:10" ht="50.25" customHeight="1" x14ac:dyDescent="0.2">
      <c r="A59" s="26" t="s">
        <v>34</v>
      </c>
      <c r="B59" s="94" t="s">
        <v>35</v>
      </c>
      <c r="C59" s="94"/>
      <c r="D59" s="27" t="s">
        <v>10</v>
      </c>
      <c r="E59" s="94" t="s">
        <v>285</v>
      </c>
      <c r="F59" s="94"/>
      <c r="G59" s="94"/>
      <c r="H59" s="28">
        <v>2</v>
      </c>
      <c r="I59" s="29"/>
    </row>
    <row r="60" spans="1:10" ht="24.75" customHeight="1" x14ac:dyDescent="0.2">
      <c r="A60" s="23" t="s">
        <v>36</v>
      </c>
      <c r="B60" s="93" t="s">
        <v>37</v>
      </c>
      <c r="C60" s="93"/>
      <c r="D60" s="93"/>
      <c r="E60" s="93"/>
      <c r="F60" s="93"/>
      <c r="G60" s="93"/>
      <c r="H60" s="24">
        <f>SUM(H61:H62)</f>
        <v>4</v>
      </c>
      <c r="I60" s="25"/>
    </row>
    <row r="61" spans="1:10" ht="62.25" customHeight="1" x14ac:dyDescent="0.2">
      <c r="A61" s="26" t="s">
        <v>38</v>
      </c>
      <c r="B61" s="94" t="s">
        <v>102</v>
      </c>
      <c r="C61" s="94"/>
      <c r="D61" s="27" t="s">
        <v>10</v>
      </c>
      <c r="E61" s="94" t="s">
        <v>103</v>
      </c>
      <c r="F61" s="94"/>
      <c r="G61" s="94"/>
      <c r="H61" s="28">
        <v>2</v>
      </c>
      <c r="I61" s="29"/>
    </row>
    <row r="62" spans="1:10" ht="161.25" customHeight="1" x14ac:dyDescent="0.2">
      <c r="A62" s="26" t="s">
        <v>39</v>
      </c>
      <c r="B62" s="94" t="s">
        <v>481</v>
      </c>
      <c r="C62" s="94"/>
      <c r="D62" s="27" t="s">
        <v>10</v>
      </c>
      <c r="E62" s="94" t="s">
        <v>482</v>
      </c>
      <c r="F62" s="94"/>
      <c r="G62" s="94"/>
      <c r="H62" s="28">
        <v>2</v>
      </c>
      <c r="I62" s="29"/>
    </row>
    <row r="63" spans="1:10" ht="23.25" customHeight="1" x14ac:dyDescent="0.2">
      <c r="A63" s="23" t="s">
        <v>40</v>
      </c>
      <c r="B63" s="93" t="s">
        <v>41</v>
      </c>
      <c r="C63" s="93"/>
      <c r="D63" s="93"/>
      <c r="E63" s="93"/>
      <c r="F63" s="93"/>
      <c r="G63" s="93"/>
      <c r="H63" s="24">
        <f>SUM(H64:H65)</f>
        <v>4</v>
      </c>
      <c r="I63" s="25"/>
    </row>
    <row r="64" spans="1:10" ht="107.25" customHeight="1" x14ac:dyDescent="0.2">
      <c r="A64" s="26" t="s">
        <v>42</v>
      </c>
      <c r="B64" s="94" t="s">
        <v>438</v>
      </c>
      <c r="C64" s="94"/>
      <c r="D64" s="27" t="s">
        <v>10</v>
      </c>
      <c r="E64" s="94" t="s">
        <v>439</v>
      </c>
      <c r="F64" s="94"/>
      <c r="G64" s="94"/>
      <c r="H64" s="28">
        <v>2</v>
      </c>
      <c r="I64" s="29"/>
    </row>
    <row r="65" spans="1:10" ht="64.5" customHeight="1" x14ac:dyDescent="0.2">
      <c r="A65" s="26" t="s">
        <v>43</v>
      </c>
      <c r="B65" s="94" t="s">
        <v>286</v>
      </c>
      <c r="C65" s="94"/>
      <c r="D65" s="27" t="s">
        <v>8</v>
      </c>
      <c r="E65" s="94" t="s">
        <v>256</v>
      </c>
      <c r="F65" s="94"/>
      <c r="G65" s="94"/>
      <c r="H65" s="28">
        <v>2</v>
      </c>
      <c r="I65" s="29"/>
    </row>
    <row r="66" spans="1:10" ht="24" customHeight="1" x14ac:dyDescent="0.2">
      <c r="A66" s="34" t="s">
        <v>44</v>
      </c>
      <c r="B66" s="93" t="s">
        <v>45</v>
      </c>
      <c r="C66" s="93"/>
      <c r="D66" s="93"/>
      <c r="E66" s="93"/>
      <c r="F66" s="93"/>
      <c r="G66" s="93"/>
      <c r="H66" s="24">
        <f>SUM(H67:H68)</f>
        <v>4</v>
      </c>
      <c r="I66" s="25"/>
    </row>
    <row r="67" spans="1:10" ht="78.75" customHeight="1" x14ac:dyDescent="0.2">
      <c r="A67" s="26" t="s">
        <v>46</v>
      </c>
      <c r="B67" s="94" t="s">
        <v>483</v>
      </c>
      <c r="C67" s="94"/>
      <c r="D67" s="27" t="s">
        <v>10</v>
      </c>
      <c r="E67" s="94" t="s">
        <v>514</v>
      </c>
      <c r="F67" s="94"/>
      <c r="G67" s="94"/>
      <c r="H67" s="28">
        <v>2</v>
      </c>
      <c r="I67" s="29"/>
      <c r="J67" s="63" t="s">
        <v>508</v>
      </c>
    </row>
    <row r="68" spans="1:10" ht="144.75" customHeight="1" x14ac:dyDescent="0.2">
      <c r="A68" s="26" t="s">
        <v>47</v>
      </c>
      <c r="B68" s="94" t="s">
        <v>440</v>
      </c>
      <c r="C68" s="94"/>
      <c r="D68" s="27" t="s">
        <v>48</v>
      </c>
      <c r="E68" s="94" t="s">
        <v>441</v>
      </c>
      <c r="F68" s="94"/>
      <c r="G68" s="94"/>
      <c r="H68" s="28">
        <v>2</v>
      </c>
      <c r="I68" s="29"/>
    </row>
    <row r="69" spans="1:10" ht="24.75" customHeight="1" x14ac:dyDescent="0.2">
      <c r="A69" s="23" t="s">
        <v>49</v>
      </c>
      <c r="B69" s="93" t="s">
        <v>50</v>
      </c>
      <c r="C69" s="93"/>
      <c r="D69" s="93"/>
      <c r="E69" s="93"/>
      <c r="F69" s="93"/>
      <c r="G69" s="93"/>
      <c r="H69" s="24">
        <f>SUM(H70:H71)</f>
        <v>4</v>
      </c>
      <c r="I69" s="25"/>
    </row>
    <row r="70" spans="1:10" ht="123" customHeight="1" x14ac:dyDescent="0.2">
      <c r="A70" s="26" t="s">
        <v>51</v>
      </c>
      <c r="B70" s="94" t="s">
        <v>328</v>
      </c>
      <c r="C70" s="94"/>
      <c r="D70" s="27" t="s">
        <v>48</v>
      </c>
      <c r="E70" s="94" t="s">
        <v>279</v>
      </c>
      <c r="F70" s="94"/>
      <c r="G70" s="94"/>
      <c r="H70" s="28">
        <v>2</v>
      </c>
      <c r="I70" s="29"/>
    </row>
    <row r="71" spans="1:10" ht="141" customHeight="1" x14ac:dyDescent="0.2">
      <c r="A71" s="26" t="s">
        <v>52</v>
      </c>
      <c r="B71" s="94" t="s">
        <v>442</v>
      </c>
      <c r="C71" s="94"/>
      <c r="D71" s="27" t="s">
        <v>48</v>
      </c>
      <c r="E71" s="94" t="s">
        <v>304</v>
      </c>
      <c r="F71" s="94"/>
      <c r="G71" s="94"/>
      <c r="H71" s="28">
        <v>2</v>
      </c>
      <c r="I71" s="29"/>
    </row>
    <row r="72" spans="1:10" ht="24.75" customHeight="1" x14ac:dyDescent="0.2">
      <c r="A72" s="35" t="s">
        <v>53</v>
      </c>
      <c r="B72" s="146" t="s">
        <v>54</v>
      </c>
      <c r="C72" s="147"/>
      <c r="D72" s="147"/>
      <c r="E72" s="147"/>
      <c r="F72" s="147"/>
      <c r="G72" s="147"/>
      <c r="H72" s="147"/>
      <c r="I72" s="148"/>
    </row>
    <row r="73" spans="1:10" ht="24" customHeight="1" x14ac:dyDescent="0.2">
      <c r="A73" s="23" t="s">
        <v>55</v>
      </c>
      <c r="B73" s="93" t="s">
        <v>305</v>
      </c>
      <c r="C73" s="93"/>
      <c r="D73" s="93"/>
      <c r="E73" s="93"/>
      <c r="F73" s="93"/>
      <c r="G73" s="93"/>
      <c r="H73" s="24">
        <f>SUM(H74:H75)</f>
        <v>4</v>
      </c>
      <c r="I73" s="25"/>
    </row>
    <row r="74" spans="1:10" ht="109.5" customHeight="1" x14ac:dyDescent="0.2">
      <c r="A74" s="26" t="s">
        <v>56</v>
      </c>
      <c r="B74" s="94" t="s">
        <v>329</v>
      </c>
      <c r="C74" s="94"/>
      <c r="D74" s="27" t="s">
        <v>10</v>
      </c>
      <c r="E74" s="94" t="s">
        <v>264</v>
      </c>
      <c r="F74" s="94"/>
      <c r="G74" s="94"/>
      <c r="H74" s="28">
        <v>2</v>
      </c>
      <c r="I74" s="29"/>
      <c r="J74" s="63" t="s">
        <v>509</v>
      </c>
    </row>
    <row r="75" spans="1:10" ht="84" customHeight="1" x14ac:dyDescent="0.2">
      <c r="A75" s="26" t="s">
        <v>57</v>
      </c>
      <c r="B75" s="94" t="s">
        <v>311</v>
      </c>
      <c r="C75" s="94"/>
      <c r="D75" s="27" t="s">
        <v>48</v>
      </c>
      <c r="E75" s="94" t="s">
        <v>443</v>
      </c>
      <c r="F75" s="94"/>
      <c r="G75" s="94"/>
      <c r="H75" s="28">
        <v>2</v>
      </c>
      <c r="I75" s="29"/>
    </row>
    <row r="76" spans="1:10" ht="21.75" customHeight="1" x14ac:dyDescent="0.2">
      <c r="A76" s="23" t="s">
        <v>246</v>
      </c>
      <c r="B76" s="93" t="s">
        <v>306</v>
      </c>
      <c r="C76" s="93"/>
      <c r="D76" s="93"/>
      <c r="E76" s="93"/>
      <c r="F76" s="93"/>
      <c r="G76" s="93"/>
      <c r="H76" s="24">
        <f>SUM(H77:H78)</f>
        <v>4</v>
      </c>
      <c r="I76" s="25"/>
    </row>
    <row r="77" spans="1:10" ht="95.25" customHeight="1" x14ac:dyDescent="0.2">
      <c r="A77" s="26" t="s">
        <v>58</v>
      </c>
      <c r="B77" s="94" t="s">
        <v>352</v>
      </c>
      <c r="C77" s="94"/>
      <c r="D77" s="27" t="s">
        <v>10</v>
      </c>
      <c r="E77" s="94" t="s">
        <v>330</v>
      </c>
      <c r="F77" s="94"/>
      <c r="G77" s="94"/>
      <c r="H77" s="28">
        <v>2</v>
      </c>
      <c r="I77" s="29"/>
      <c r="J77" s="64" t="s">
        <v>509</v>
      </c>
    </row>
    <row r="78" spans="1:10" ht="77.25" customHeight="1" x14ac:dyDescent="0.2">
      <c r="A78" s="26" t="s">
        <v>59</v>
      </c>
      <c r="B78" s="94" t="s">
        <v>361</v>
      </c>
      <c r="C78" s="94"/>
      <c r="D78" s="27" t="s">
        <v>8</v>
      </c>
      <c r="E78" s="94" t="s">
        <v>444</v>
      </c>
      <c r="F78" s="94"/>
      <c r="G78" s="94"/>
      <c r="H78" s="28">
        <v>2</v>
      </c>
      <c r="I78" s="29"/>
    </row>
    <row r="79" spans="1:10" ht="34.5" customHeight="1" x14ac:dyDescent="0.2">
      <c r="A79" s="23" t="s">
        <v>60</v>
      </c>
      <c r="B79" s="93" t="s">
        <v>331</v>
      </c>
      <c r="C79" s="93"/>
      <c r="D79" s="93"/>
      <c r="E79" s="93"/>
      <c r="F79" s="93"/>
      <c r="G79" s="93"/>
      <c r="H79" s="24">
        <f>SUM(H80:H81)</f>
        <v>4</v>
      </c>
      <c r="I79" s="25"/>
    </row>
    <row r="80" spans="1:10" ht="125.25" customHeight="1" x14ac:dyDescent="0.2">
      <c r="A80" s="26" t="s">
        <v>61</v>
      </c>
      <c r="B80" s="94" t="s">
        <v>353</v>
      </c>
      <c r="C80" s="94"/>
      <c r="D80" s="27" t="s">
        <v>10</v>
      </c>
      <c r="E80" s="94" t="s">
        <v>332</v>
      </c>
      <c r="F80" s="94"/>
      <c r="G80" s="94"/>
      <c r="H80" s="28">
        <v>2</v>
      </c>
      <c r="I80" s="29"/>
      <c r="J80" s="64" t="s">
        <v>509</v>
      </c>
    </row>
    <row r="81" spans="1:10" ht="126" customHeight="1" x14ac:dyDescent="0.2">
      <c r="A81" s="26" t="s">
        <v>62</v>
      </c>
      <c r="B81" s="94" t="s">
        <v>310</v>
      </c>
      <c r="C81" s="94"/>
      <c r="D81" s="27" t="s">
        <v>8</v>
      </c>
      <c r="E81" s="94" t="s">
        <v>484</v>
      </c>
      <c r="F81" s="94"/>
      <c r="G81" s="94"/>
      <c r="H81" s="28">
        <v>2</v>
      </c>
      <c r="I81" s="29"/>
    </row>
    <row r="82" spans="1:10" ht="22.5" customHeight="1" x14ac:dyDescent="0.2">
      <c r="A82" s="23" t="s">
        <v>63</v>
      </c>
      <c r="B82" s="93" t="s">
        <v>307</v>
      </c>
      <c r="C82" s="93"/>
      <c r="D82" s="93"/>
      <c r="E82" s="93"/>
      <c r="F82" s="93"/>
      <c r="G82" s="93"/>
      <c r="H82" s="24">
        <f>SUM(H83:H84)</f>
        <v>4</v>
      </c>
      <c r="I82" s="25"/>
    </row>
    <row r="83" spans="1:10" ht="91.5" customHeight="1" x14ac:dyDescent="0.2">
      <c r="A83" s="26" t="s">
        <v>64</v>
      </c>
      <c r="B83" s="94" t="s">
        <v>445</v>
      </c>
      <c r="C83" s="94"/>
      <c r="D83" s="27" t="s">
        <v>10</v>
      </c>
      <c r="E83" s="94" t="s">
        <v>333</v>
      </c>
      <c r="F83" s="94"/>
      <c r="G83" s="94"/>
      <c r="H83" s="28">
        <v>2</v>
      </c>
      <c r="I83" s="29"/>
      <c r="J83" s="64" t="s">
        <v>509</v>
      </c>
    </row>
    <row r="84" spans="1:10" ht="51.75" customHeight="1" x14ac:dyDescent="0.2">
      <c r="A84" s="26" t="s">
        <v>65</v>
      </c>
      <c r="B84" s="94" t="s">
        <v>308</v>
      </c>
      <c r="C84" s="94"/>
      <c r="D84" s="27" t="s">
        <v>8</v>
      </c>
      <c r="E84" s="94" t="s">
        <v>446</v>
      </c>
      <c r="F84" s="94"/>
      <c r="G84" s="94"/>
      <c r="H84" s="28">
        <v>2</v>
      </c>
      <c r="I84" s="29"/>
    </row>
    <row r="85" spans="1:10" ht="37.5" customHeight="1" x14ac:dyDescent="0.2">
      <c r="A85" s="23" t="s">
        <v>66</v>
      </c>
      <c r="B85" s="93" t="s">
        <v>309</v>
      </c>
      <c r="C85" s="93"/>
      <c r="D85" s="93"/>
      <c r="E85" s="93"/>
      <c r="F85" s="93"/>
      <c r="G85" s="93"/>
      <c r="H85" s="24">
        <f>SUM(H86:H87)</f>
        <v>4</v>
      </c>
      <c r="I85" s="25"/>
    </row>
    <row r="86" spans="1:10" ht="126" customHeight="1" x14ac:dyDescent="0.2">
      <c r="A86" s="26" t="s">
        <v>67</v>
      </c>
      <c r="B86" s="94" t="s">
        <v>334</v>
      </c>
      <c r="C86" s="94"/>
      <c r="D86" s="27" t="s">
        <v>10</v>
      </c>
      <c r="E86" s="94" t="s">
        <v>335</v>
      </c>
      <c r="F86" s="94"/>
      <c r="G86" s="94"/>
      <c r="H86" s="28">
        <v>2</v>
      </c>
      <c r="I86" s="29"/>
      <c r="J86" s="64" t="s">
        <v>509</v>
      </c>
    </row>
    <row r="87" spans="1:10" ht="50.25" customHeight="1" x14ac:dyDescent="0.2">
      <c r="A87" s="26" t="s">
        <v>68</v>
      </c>
      <c r="B87" s="94" t="s">
        <v>447</v>
      </c>
      <c r="C87" s="94"/>
      <c r="D87" s="27" t="s">
        <v>11</v>
      </c>
      <c r="E87" s="94" t="s">
        <v>485</v>
      </c>
      <c r="F87" s="94"/>
      <c r="G87" s="94"/>
      <c r="H87" s="28">
        <v>2</v>
      </c>
      <c r="I87" s="29"/>
    </row>
    <row r="88" spans="1:10" ht="22.5" customHeight="1" x14ac:dyDescent="0.2">
      <c r="A88" s="23" t="s">
        <v>69</v>
      </c>
      <c r="B88" s="93" t="s">
        <v>70</v>
      </c>
      <c r="C88" s="93"/>
      <c r="D88" s="93"/>
      <c r="E88" s="93"/>
      <c r="F88" s="93"/>
      <c r="G88" s="93"/>
      <c r="H88" s="24">
        <f>SUM(H89:H90)</f>
        <v>4</v>
      </c>
      <c r="I88" s="25"/>
    </row>
    <row r="89" spans="1:10" ht="78" customHeight="1" x14ac:dyDescent="0.2">
      <c r="A89" s="26" t="s">
        <v>71</v>
      </c>
      <c r="B89" s="94" t="s">
        <v>104</v>
      </c>
      <c r="C89" s="94"/>
      <c r="D89" s="27" t="s">
        <v>10</v>
      </c>
      <c r="E89" s="94" t="s">
        <v>448</v>
      </c>
      <c r="F89" s="94"/>
      <c r="G89" s="94"/>
      <c r="H89" s="28">
        <v>2</v>
      </c>
      <c r="I89" s="29"/>
      <c r="J89" s="64" t="s">
        <v>509</v>
      </c>
    </row>
    <row r="90" spans="1:10" ht="48.75" customHeight="1" x14ac:dyDescent="0.2">
      <c r="A90" s="26" t="s">
        <v>72</v>
      </c>
      <c r="B90" s="94" t="s">
        <v>105</v>
      </c>
      <c r="C90" s="94"/>
      <c r="D90" s="27" t="s">
        <v>8</v>
      </c>
      <c r="E90" s="94" t="s">
        <v>106</v>
      </c>
      <c r="F90" s="94"/>
      <c r="G90" s="94"/>
      <c r="H90" s="28">
        <v>2</v>
      </c>
      <c r="I90" s="29"/>
      <c r="J90" s="63" t="s">
        <v>508</v>
      </c>
    </row>
    <row r="91" spans="1:10" ht="24.75" customHeight="1" x14ac:dyDescent="0.2">
      <c r="A91" s="23" t="s">
        <v>73</v>
      </c>
      <c r="B91" s="93" t="s">
        <v>74</v>
      </c>
      <c r="C91" s="93"/>
      <c r="D91" s="93"/>
      <c r="E91" s="93"/>
      <c r="F91" s="93"/>
      <c r="G91" s="93"/>
      <c r="H91" s="24">
        <f>SUM(H92:H93)</f>
        <v>4</v>
      </c>
      <c r="I91" s="25"/>
    </row>
    <row r="92" spans="1:10" ht="169.5" customHeight="1" x14ac:dyDescent="0.2">
      <c r="A92" s="26" t="s">
        <v>75</v>
      </c>
      <c r="B92" s="94" t="s">
        <v>312</v>
      </c>
      <c r="C92" s="94"/>
      <c r="D92" s="27" t="s">
        <v>76</v>
      </c>
      <c r="E92" s="94" t="s">
        <v>486</v>
      </c>
      <c r="F92" s="94"/>
      <c r="G92" s="94"/>
      <c r="H92" s="28">
        <v>2</v>
      </c>
      <c r="I92" s="29"/>
      <c r="J92" s="63" t="s">
        <v>509</v>
      </c>
    </row>
    <row r="93" spans="1:10" ht="81.75" customHeight="1" x14ac:dyDescent="0.2">
      <c r="A93" s="26" t="s">
        <v>77</v>
      </c>
      <c r="B93" s="94" t="s">
        <v>107</v>
      </c>
      <c r="C93" s="94"/>
      <c r="D93" s="27" t="s">
        <v>48</v>
      </c>
      <c r="E93" s="94" t="s">
        <v>487</v>
      </c>
      <c r="F93" s="94"/>
      <c r="G93" s="94"/>
      <c r="H93" s="28">
        <v>2</v>
      </c>
      <c r="I93" s="29"/>
      <c r="J93" s="63" t="s">
        <v>509</v>
      </c>
    </row>
    <row r="94" spans="1:10" ht="24" customHeight="1" x14ac:dyDescent="0.2">
      <c r="A94" s="23" t="s">
        <v>78</v>
      </c>
      <c r="B94" s="93" t="s">
        <v>301</v>
      </c>
      <c r="C94" s="93"/>
      <c r="D94" s="93"/>
      <c r="E94" s="93"/>
      <c r="F94" s="93"/>
      <c r="G94" s="93"/>
      <c r="H94" s="24">
        <f>SUM(H95:H96)</f>
        <v>4</v>
      </c>
      <c r="I94" s="25"/>
    </row>
    <row r="95" spans="1:10" ht="169.5" customHeight="1" x14ac:dyDescent="0.2">
      <c r="A95" s="26" t="s">
        <v>79</v>
      </c>
      <c r="B95" s="94" t="s">
        <v>108</v>
      </c>
      <c r="C95" s="94"/>
      <c r="D95" s="27" t="s">
        <v>48</v>
      </c>
      <c r="E95" s="94" t="s">
        <v>449</v>
      </c>
      <c r="F95" s="94"/>
      <c r="G95" s="94"/>
      <c r="H95" s="28">
        <v>2</v>
      </c>
      <c r="I95" s="29"/>
    </row>
    <row r="96" spans="1:10" ht="111.75" customHeight="1" x14ac:dyDescent="0.2">
      <c r="A96" s="26" t="s">
        <v>80</v>
      </c>
      <c r="B96" s="94" t="s">
        <v>109</v>
      </c>
      <c r="C96" s="94"/>
      <c r="D96" s="27" t="s">
        <v>48</v>
      </c>
      <c r="E96" s="94" t="s">
        <v>336</v>
      </c>
      <c r="F96" s="94"/>
      <c r="G96" s="94"/>
      <c r="H96" s="28">
        <v>2</v>
      </c>
      <c r="I96" s="29"/>
      <c r="J96" s="63" t="s">
        <v>509</v>
      </c>
    </row>
    <row r="97" spans="1:10" ht="20.25" customHeight="1" x14ac:dyDescent="0.2">
      <c r="A97" s="23" t="s">
        <v>81</v>
      </c>
      <c r="B97" s="93" t="s">
        <v>82</v>
      </c>
      <c r="C97" s="93"/>
      <c r="D97" s="93"/>
      <c r="E97" s="93"/>
      <c r="F97" s="93"/>
      <c r="G97" s="93"/>
      <c r="H97" s="24">
        <f>SUM(H98:H99)</f>
        <v>4</v>
      </c>
      <c r="I97" s="25"/>
    </row>
    <row r="98" spans="1:10" ht="117" customHeight="1" x14ac:dyDescent="0.2">
      <c r="A98" s="26" t="s">
        <v>83</v>
      </c>
      <c r="B98" s="94" t="s">
        <v>265</v>
      </c>
      <c r="C98" s="94"/>
      <c r="D98" s="27" t="s">
        <v>84</v>
      </c>
      <c r="E98" s="94" t="s">
        <v>450</v>
      </c>
      <c r="F98" s="94"/>
      <c r="G98" s="94"/>
      <c r="H98" s="28">
        <v>2</v>
      </c>
      <c r="I98" s="29"/>
    </row>
    <row r="99" spans="1:10" ht="50.25" customHeight="1" x14ac:dyDescent="0.2">
      <c r="A99" s="26" t="s">
        <v>85</v>
      </c>
      <c r="B99" s="149" t="s">
        <v>542</v>
      </c>
      <c r="C99" s="149"/>
      <c r="D99" s="60" t="s">
        <v>11</v>
      </c>
      <c r="E99" s="149" t="s">
        <v>543</v>
      </c>
      <c r="F99" s="149"/>
      <c r="G99" s="149"/>
      <c r="H99" s="28">
        <v>2</v>
      </c>
      <c r="I99" s="29"/>
      <c r="J99" s="63" t="s">
        <v>510</v>
      </c>
    </row>
    <row r="100" spans="1:10" ht="23.25" customHeight="1" x14ac:dyDescent="0.2">
      <c r="A100" s="23" t="s">
        <v>86</v>
      </c>
      <c r="B100" s="93" t="s">
        <v>87</v>
      </c>
      <c r="C100" s="93"/>
      <c r="D100" s="93"/>
      <c r="E100" s="93"/>
      <c r="F100" s="93"/>
      <c r="G100" s="93"/>
      <c r="H100" s="24">
        <f>SUM(H101:H102)</f>
        <v>4</v>
      </c>
      <c r="I100" s="25"/>
    </row>
    <row r="101" spans="1:10" ht="144.75" customHeight="1" x14ac:dyDescent="0.2">
      <c r="A101" s="26" t="s">
        <v>88</v>
      </c>
      <c r="B101" s="94" t="s">
        <v>257</v>
      </c>
      <c r="C101" s="94"/>
      <c r="D101" s="27" t="s">
        <v>8</v>
      </c>
      <c r="E101" s="94" t="s">
        <v>451</v>
      </c>
      <c r="F101" s="94"/>
      <c r="G101" s="94"/>
      <c r="H101" s="28">
        <v>2</v>
      </c>
      <c r="I101" s="29"/>
    </row>
    <row r="102" spans="1:10" ht="66" customHeight="1" x14ac:dyDescent="0.2">
      <c r="A102" s="26" t="s">
        <v>89</v>
      </c>
      <c r="B102" s="94" t="s">
        <v>110</v>
      </c>
      <c r="C102" s="94"/>
      <c r="D102" s="27" t="s">
        <v>8</v>
      </c>
      <c r="E102" s="94" t="s">
        <v>266</v>
      </c>
      <c r="F102" s="94"/>
      <c r="G102" s="94"/>
      <c r="H102" s="28">
        <v>2</v>
      </c>
      <c r="I102" s="29"/>
    </row>
    <row r="103" spans="1:10" ht="20.25" customHeight="1" x14ac:dyDescent="0.2">
      <c r="A103" s="36" t="s">
        <v>90</v>
      </c>
      <c r="B103" s="146" t="s">
        <v>91</v>
      </c>
      <c r="C103" s="147"/>
      <c r="D103" s="147"/>
      <c r="E103" s="147"/>
      <c r="F103" s="147"/>
      <c r="G103" s="147"/>
      <c r="H103" s="147"/>
      <c r="I103" s="148"/>
    </row>
    <row r="104" spans="1:10" ht="23.25" customHeight="1" x14ac:dyDescent="0.2">
      <c r="A104" s="23" t="s">
        <v>92</v>
      </c>
      <c r="B104" s="93" t="s">
        <v>93</v>
      </c>
      <c r="C104" s="93"/>
      <c r="D104" s="93"/>
      <c r="E104" s="93"/>
      <c r="F104" s="93"/>
      <c r="G104" s="93"/>
      <c r="H104" s="24">
        <f>SUM(H105:H106)</f>
        <v>4</v>
      </c>
      <c r="I104" s="25"/>
    </row>
    <row r="105" spans="1:10" ht="109.5" customHeight="1" x14ac:dyDescent="0.2">
      <c r="A105" s="26" t="s">
        <v>94</v>
      </c>
      <c r="B105" s="94" t="s">
        <v>488</v>
      </c>
      <c r="C105" s="94"/>
      <c r="D105" s="27" t="s">
        <v>8</v>
      </c>
      <c r="E105" s="94" t="s">
        <v>337</v>
      </c>
      <c r="F105" s="94"/>
      <c r="G105" s="94"/>
      <c r="H105" s="28">
        <v>2</v>
      </c>
      <c r="I105" s="29"/>
      <c r="J105" s="63" t="s">
        <v>510</v>
      </c>
    </row>
    <row r="106" spans="1:10" ht="77.25" customHeight="1" x14ac:dyDescent="0.2">
      <c r="A106" s="26" t="s">
        <v>95</v>
      </c>
      <c r="B106" s="94" t="s">
        <v>111</v>
      </c>
      <c r="C106" s="94"/>
      <c r="D106" s="27" t="s">
        <v>48</v>
      </c>
      <c r="E106" s="94" t="s">
        <v>425</v>
      </c>
      <c r="F106" s="94"/>
      <c r="G106" s="94"/>
      <c r="H106" s="28">
        <v>2</v>
      </c>
      <c r="I106" s="29"/>
    </row>
    <row r="107" spans="1:10" ht="23.25" customHeight="1" x14ac:dyDescent="0.2">
      <c r="A107" s="23" t="s">
        <v>97</v>
      </c>
      <c r="B107" s="93" t="s">
        <v>98</v>
      </c>
      <c r="C107" s="93"/>
      <c r="D107" s="93"/>
      <c r="E107" s="93"/>
      <c r="F107" s="93"/>
      <c r="G107" s="93"/>
      <c r="H107" s="24">
        <f>SUM(H108:H109)</f>
        <v>4</v>
      </c>
      <c r="I107" s="25"/>
    </row>
    <row r="108" spans="1:10" ht="64.5" customHeight="1" x14ac:dyDescent="0.2">
      <c r="A108" s="26" t="s">
        <v>99</v>
      </c>
      <c r="B108" s="94" t="s">
        <v>452</v>
      </c>
      <c r="C108" s="94"/>
      <c r="D108" s="27" t="s">
        <v>10</v>
      </c>
      <c r="E108" s="94" t="s">
        <v>453</v>
      </c>
      <c r="F108" s="94"/>
      <c r="G108" s="94"/>
      <c r="H108" s="28">
        <v>2</v>
      </c>
      <c r="I108" s="29"/>
      <c r="J108" s="63" t="s">
        <v>510</v>
      </c>
    </row>
    <row r="109" spans="1:10" ht="39" customHeight="1" x14ac:dyDescent="0.2">
      <c r="A109" s="26" t="s">
        <v>100</v>
      </c>
      <c r="B109" s="94" t="s">
        <v>354</v>
      </c>
      <c r="C109" s="94"/>
      <c r="D109" s="27" t="s">
        <v>10</v>
      </c>
      <c r="E109" s="94" t="s">
        <v>338</v>
      </c>
      <c r="F109" s="94"/>
      <c r="G109" s="94"/>
      <c r="H109" s="28">
        <v>2</v>
      </c>
      <c r="I109" s="29"/>
    </row>
    <row r="110" spans="1:10" ht="22.5" customHeight="1" x14ac:dyDescent="0.2">
      <c r="A110" s="23" t="s">
        <v>112</v>
      </c>
      <c r="B110" s="93" t="s">
        <v>113</v>
      </c>
      <c r="C110" s="93"/>
      <c r="D110" s="93"/>
      <c r="E110" s="93"/>
      <c r="F110" s="93"/>
      <c r="G110" s="93"/>
      <c r="H110" s="24">
        <f>SUM(H111:H112)</f>
        <v>4</v>
      </c>
      <c r="I110" s="25"/>
    </row>
    <row r="111" spans="1:10" ht="120.75" customHeight="1" x14ac:dyDescent="0.2">
      <c r="A111" s="26" t="s">
        <v>114</v>
      </c>
      <c r="B111" s="94" t="s">
        <v>339</v>
      </c>
      <c r="C111" s="94"/>
      <c r="D111" s="27" t="s">
        <v>134</v>
      </c>
      <c r="E111" s="139" t="s">
        <v>454</v>
      </c>
      <c r="F111" s="139"/>
      <c r="G111" s="139"/>
      <c r="H111" s="28">
        <v>2</v>
      </c>
      <c r="I111" s="29"/>
    </row>
    <row r="112" spans="1:10" ht="96" customHeight="1" x14ac:dyDescent="0.2">
      <c r="A112" s="26" t="s">
        <v>115</v>
      </c>
      <c r="B112" s="94" t="s">
        <v>355</v>
      </c>
      <c r="C112" s="94"/>
      <c r="D112" s="27" t="s">
        <v>8</v>
      </c>
      <c r="E112" s="94" t="s">
        <v>356</v>
      </c>
      <c r="F112" s="94"/>
      <c r="G112" s="94"/>
      <c r="H112" s="28">
        <v>2</v>
      </c>
      <c r="I112" s="29"/>
    </row>
    <row r="113" spans="1:16" s="37" customFormat="1" ht="19.5" customHeight="1" x14ac:dyDescent="0.2">
      <c r="A113" s="72" t="s">
        <v>116</v>
      </c>
      <c r="B113" s="150" t="s">
        <v>117</v>
      </c>
      <c r="C113" s="150"/>
      <c r="D113" s="150"/>
      <c r="E113" s="150"/>
      <c r="F113" s="150"/>
      <c r="G113" s="150"/>
      <c r="H113" s="73">
        <f>SUM(H114:H115)</f>
        <v>4</v>
      </c>
      <c r="I113" s="74"/>
      <c r="J113" s="67"/>
      <c r="K113" s="68"/>
      <c r="L113" s="68"/>
      <c r="M113" s="68"/>
      <c r="N113" s="68"/>
      <c r="O113" s="68"/>
      <c r="P113" s="68"/>
    </row>
    <row r="114" spans="1:16" ht="66" customHeight="1" x14ac:dyDescent="0.2">
      <c r="A114" s="26" t="s">
        <v>118</v>
      </c>
      <c r="B114" s="94" t="s">
        <v>120</v>
      </c>
      <c r="C114" s="94"/>
      <c r="D114" s="27" t="s">
        <v>10</v>
      </c>
      <c r="E114" s="94" t="s">
        <v>456</v>
      </c>
      <c r="F114" s="94"/>
      <c r="G114" s="94"/>
      <c r="H114" s="28">
        <v>2</v>
      </c>
      <c r="I114" s="29"/>
      <c r="J114" s="63" t="s">
        <v>510</v>
      </c>
    </row>
    <row r="115" spans="1:16" ht="81.75" customHeight="1" x14ac:dyDescent="0.2">
      <c r="A115" s="26" t="s">
        <v>119</v>
      </c>
      <c r="B115" s="94" t="s">
        <v>121</v>
      </c>
      <c r="C115" s="94"/>
      <c r="D115" s="27" t="s">
        <v>11</v>
      </c>
      <c r="E115" s="94" t="s">
        <v>455</v>
      </c>
      <c r="F115" s="94"/>
      <c r="G115" s="94"/>
      <c r="H115" s="28">
        <v>2</v>
      </c>
      <c r="I115" s="29"/>
    </row>
    <row r="116" spans="1:16" ht="24" customHeight="1" x14ac:dyDescent="0.2">
      <c r="A116" s="23" t="s">
        <v>122</v>
      </c>
      <c r="B116" s="93" t="s">
        <v>123</v>
      </c>
      <c r="C116" s="93"/>
      <c r="D116" s="93"/>
      <c r="E116" s="93"/>
      <c r="F116" s="93"/>
      <c r="G116" s="93"/>
      <c r="H116" s="24">
        <f>SUM(H117:H118)</f>
        <v>4</v>
      </c>
      <c r="I116" s="25"/>
    </row>
    <row r="117" spans="1:16" ht="155.25" customHeight="1" x14ac:dyDescent="0.2">
      <c r="A117" s="26" t="s">
        <v>124</v>
      </c>
      <c r="B117" s="94" t="s">
        <v>287</v>
      </c>
      <c r="C117" s="94"/>
      <c r="D117" s="27" t="s">
        <v>289</v>
      </c>
      <c r="E117" s="94" t="s">
        <v>359</v>
      </c>
      <c r="F117" s="94"/>
      <c r="G117" s="94"/>
      <c r="H117" s="28">
        <v>2</v>
      </c>
      <c r="I117" s="29"/>
      <c r="J117" s="63" t="s">
        <v>510</v>
      </c>
    </row>
    <row r="118" spans="1:16" ht="138" customHeight="1" x14ac:dyDescent="0.2">
      <c r="A118" s="26" t="s">
        <v>125</v>
      </c>
      <c r="B118" s="94" t="s">
        <v>457</v>
      </c>
      <c r="C118" s="94"/>
      <c r="D118" s="27" t="s">
        <v>8</v>
      </c>
      <c r="E118" s="94" t="s">
        <v>340</v>
      </c>
      <c r="F118" s="94"/>
      <c r="G118" s="94"/>
      <c r="H118" s="28">
        <v>2</v>
      </c>
      <c r="I118" s="29"/>
    </row>
    <row r="119" spans="1:16" ht="22.5" customHeight="1" x14ac:dyDescent="0.2">
      <c r="A119" s="23" t="s">
        <v>126</v>
      </c>
      <c r="B119" s="93" t="s">
        <v>127</v>
      </c>
      <c r="C119" s="93"/>
      <c r="D119" s="93"/>
      <c r="E119" s="93"/>
      <c r="F119" s="93"/>
      <c r="G119" s="93"/>
      <c r="H119" s="24">
        <f>SUM(H120:H121)</f>
        <v>4</v>
      </c>
      <c r="I119" s="25"/>
    </row>
    <row r="120" spans="1:16" ht="81" customHeight="1" x14ac:dyDescent="0.2">
      <c r="A120" s="26" t="s">
        <v>128</v>
      </c>
      <c r="B120" s="94" t="s">
        <v>267</v>
      </c>
      <c r="C120" s="94"/>
      <c r="D120" s="27" t="s">
        <v>48</v>
      </c>
      <c r="E120" s="94" t="s">
        <v>341</v>
      </c>
      <c r="F120" s="94"/>
      <c r="G120" s="94"/>
      <c r="H120" s="28">
        <v>2</v>
      </c>
      <c r="I120" s="29"/>
    </row>
    <row r="121" spans="1:16" ht="129" customHeight="1" x14ac:dyDescent="0.2">
      <c r="A121" s="26" t="s">
        <v>129</v>
      </c>
      <c r="B121" s="94" t="s">
        <v>313</v>
      </c>
      <c r="C121" s="94"/>
      <c r="D121" s="27" t="s">
        <v>96</v>
      </c>
      <c r="E121" s="94" t="s">
        <v>458</v>
      </c>
      <c r="F121" s="94"/>
      <c r="G121" s="94"/>
      <c r="H121" s="28">
        <v>2</v>
      </c>
      <c r="I121" s="29"/>
    </row>
    <row r="122" spans="1:16" ht="21.75" customHeight="1" x14ac:dyDescent="0.2">
      <c r="A122" s="23" t="s">
        <v>130</v>
      </c>
      <c r="B122" s="93" t="s">
        <v>131</v>
      </c>
      <c r="C122" s="93"/>
      <c r="D122" s="93"/>
      <c r="E122" s="93"/>
      <c r="F122" s="93"/>
      <c r="G122" s="93"/>
      <c r="H122" s="24">
        <f>SUM(H123:H124)</f>
        <v>4</v>
      </c>
      <c r="I122" s="25"/>
    </row>
    <row r="123" spans="1:16" ht="52.5" customHeight="1" x14ac:dyDescent="0.2">
      <c r="A123" s="26" t="s">
        <v>132</v>
      </c>
      <c r="B123" s="94" t="s">
        <v>268</v>
      </c>
      <c r="C123" s="94"/>
      <c r="D123" s="27" t="s">
        <v>8</v>
      </c>
      <c r="E123" s="94" t="s">
        <v>269</v>
      </c>
      <c r="F123" s="94"/>
      <c r="G123" s="94"/>
      <c r="H123" s="28">
        <v>2</v>
      </c>
      <c r="I123" s="29"/>
    </row>
    <row r="124" spans="1:16" ht="78.75" customHeight="1" x14ac:dyDescent="0.2">
      <c r="A124" s="26" t="s">
        <v>133</v>
      </c>
      <c r="B124" s="94" t="s">
        <v>342</v>
      </c>
      <c r="C124" s="94"/>
      <c r="D124" s="27" t="s">
        <v>134</v>
      </c>
      <c r="E124" s="94" t="s">
        <v>357</v>
      </c>
      <c r="F124" s="94"/>
      <c r="G124" s="94"/>
      <c r="H124" s="28">
        <v>2</v>
      </c>
      <c r="I124" s="29"/>
      <c r="J124" s="63" t="s">
        <v>510</v>
      </c>
    </row>
    <row r="125" spans="1:16" ht="22.5" customHeight="1" x14ac:dyDescent="0.2">
      <c r="A125" s="23" t="s">
        <v>135</v>
      </c>
      <c r="B125" s="93" t="s">
        <v>136</v>
      </c>
      <c r="C125" s="93"/>
      <c r="D125" s="93"/>
      <c r="E125" s="93"/>
      <c r="F125" s="93"/>
      <c r="G125" s="93"/>
      <c r="H125" s="24">
        <f>SUM(H126:H127)</f>
        <v>4</v>
      </c>
      <c r="I125" s="25"/>
    </row>
    <row r="126" spans="1:16" ht="64.5" customHeight="1" x14ac:dyDescent="0.2">
      <c r="A126" s="26" t="s">
        <v>137</v>
      </c>
      <c r="B126" s="94" t="s">
        <v>343</v>
      </c>
      <c r="C126" s="94"/>
      <c r="D126" s="27" t="s">
        <v>134</v>
      </c>
      <c r="E126" s="94" t="s">
        <v>344</v>
      </c>
      <c r="F126" s="94"/>
      <c r="G126" s="94"/>
      <c r="H126" s="28">
        <v>2</v>
      </c>
      <c r="I126" s="29"/>
    </row>
    <row r="127" spans="1:16" ht="51.75" customHeight="1" x14ac:dyDescent="0.2">
      <c r="A127" s="26" t="s">
        <v>138</v>
      </c>
      <c r="B127" s="94" t="s">
        <v>426</v>
      </c>
      <c r="C127" s="94"/>
      <c r="D127" s="27" t="s">
        <v>345</v>
      </c>
      <c r="E127" s="94" t="s">
        <v>427</v>
      </c>
      <c r="F127" s="94"/>
      <c r="G127" s="94"/>
      <c r="H127" s="28">
        <v>2</v>
      </c>
      <c r="I127" s="29"/>
      <c r="J127" s="63" t="s">
        <v>510</v>
      </c>
    </row>
    <row r="128" spans="1:16" ht="24.75" customHeight="1" x14ac:dyDescent="0.2">
      <c r="A128" s="23" t="s">
        <v>139</v>
      </c>
      <c r="B128" s="93" t="s">
        <v>140</v>
      </c>
      <c r="C128" s="93"/>
      <c r="D128" s="93"/>
      <c r="E128" s="93"/>
      <c r="F128" s="93"/>
      <c r="G128" s="93"/>
      <c r="H128" s="24">
        <f>SUM(H129:H130)</f>
        <v>4</v>
      </c>
      <c r="I128" s="25"/>
    </row>
    <row r="129" spans="1:10" ht="98.25" customHeight="1" x14ac:dyDescent="0.2">
      <c r="A129" s="26" t="s">
        <v>141</v>
      </c>
      <c r="B129" s="94" t="s">
        <v>489</v>
      </c>
      <c r="C129" s="94"/>
      <c r="D129" s="27" t="s">
        <v>8</v>
      </c>
      <c r="E129" s="94" t="s">
        <v>459</v>
      </c>
      <c r="F129" s="94"/>
      <c r="G129" s="94"/>
      <c r="H129" s="28">
        <v>2</v>
      </c>
      <c r="I129" s="29"/>
      <c r="J129" s="63" t="s">
        <v>510</v>
      </c>
    </row>
    <row r="130" spans="1:10" ht="67.5" customHeight="1" x14ac:dyDescent="0.2">
      <c r="A130" s="26" t="s">
        <v>142</v>
      </c>
      <c r="B130" s="94" t="s">
        <v>475</v>
      </c>
      <c r="C130" s="94"/>
      <c r="D130" s="27" t="s">
        <v>8</v>
      </c>
      <c r="E130" s="94" t="s">
        <v>490</v>
      </c>
      <c r="F130" s="94"/>
      <c r="G130" s="94"/>
      <c r="H130" s="28">
        <v>2</v>
      </c>
      <c r="I130" s="29"/>
      <c r="J130" s="63" t="s">
        <v>510</v>
      </c>
    </row>
    <row r="131" spans="1:10" ht="23.25" customHeight="1" x14ac:dyDescent="0.2">
      <c r="A131" s="23" t="s">
        <v>143</v>
      </c>
      <c r="B131" s="93" t="s">
        <v>144</v>
      </c>
      <c r="C131" s="93"/>
      <c r="D131" s="93"/>
      <c r="E131" s="93"/>
      <c r="F131" s="93"/>
      <c r="G131" s="93"/>
      <c r="H131" s="24">
        <f>SUM(H132:H133)</f>
        <v>4</v>
      </c>
      <c r="I131" s="25"/>
    </row>
    <row r="132" spans="1:10" ht="75.75" customHeight="1" x14ac:dyDescent="0.2">
      <c r="A132" s="26" t="s">
        <v>145</v>
      </c>
      <c r="B132" s="94" t="s">
        <v>346</v>
      </c>
      <c r="C132" s="94"/>
      <c r="D132" s="27" t="s">
        <v>146</v>
      </c>
      <c r="E132" s="94" t="s">
        <v>280</v>
      </c>
      <c r="F132" s="94"/>
      <c r="G132" s="94"/>
      <c r="H132" s="28">
        <v>2</v>
      </c>
      <c r="I132" s="29"/>
    </row>
    <row r="133" spans="1:10" ht="138.75" customHeight="1" x14ac:dyDescent="0.2">
      <c r="A133" s="26" t="s">
        <v>147</v>
      </c>
      <c r="B133" s="94" t="s">
        <v>491</v>
      </c>
      <c r="C133" s="94"/>
      <c r="D133" s="27" t="s">
        <v>146</v>
      </c>
      <c r="E133" s="94" t="s">
        <v>347</v>
      </c>
      <c r="F133" s="94"/>
      <c r="G133" s="94"/>
      <c r="H133" s="28">
        <v>2</v>
      </c>
      <c r="I133" s="29"/>
    </row>
    <row r="134" spans="1:10" ht="23.25" customHeight="1" x14ac:dyDescent="0.2">
      <c r="A134" s="36" t="s">
        <v>148</v>
      </c>
      <c r="B134" s="146" t="s">
        <v>460</v>
      </c>
      <c r="C134" s="147"/>
      <c r="D134" s="147"/>
      <c r="E134" s="147"/>
      <c r="F134" s="147"/>
      <c r="G134" s="147"/>
      <c r="H134" s="147"/>
      <c r="I134" s="148"/>
    </row>
    <row r="135" spans="1:10" ht="25.5" customHeight="1" x14ac:dyDescent="0.2">
      <c r="A135" s="23" t="s">
        <v>149</v>
      </c>
      <c r="B135" s="93" t="s">
        <v>150</v>
      </c>
      <c r="C135" s="93"/>
      <c r="D135" s="93"/>
      <c r="E135" s="93"/>
      <c r="F135" s="93"/>
      <c r="G135" s="93"/>
      <c r="H135" s="24">
        <f>SUM(H136:H137)</f>
        <v>4</v>
      </c>
      <c r="I135" s="25"/>
    </row>
    <row r="136" spans="1:10" ht="53.25" customHeight="1" x14ac:dyDescent="0.2">
      <c r="A136" s="26" t="s">
        <v>151</v>
      </c>
      <c r="B136" s="94" t="s">
        <v>152</v>
      </c>
      <c r="C136" s="94"/>
      <c r="D136" s="27" t="s">
        <v>10</v>
      </c>
      <c r="E136" s="94" t="s">
        <v>270</v>
      </c>
      <c r="F136" s="94"/>
      <c r="G136" s="94"/>
      <c r="H136" s="28">
        <v>2</v>
      </c>
      <c r="I136" s="29"/>
      <c r="J136" s="63" t="s">
        <v>509</v>
      </c>
    </row>
    <row r="137" spans="1:10" ht="152.25" customHeight="1" x14ac:dyDescent="0.2">
      <c r="A137" s="26" t="s">
        <v>153</v>
      </c>
      <c r="B137" s="94" t="s">
        <v>314</v>
      </c>
      <c r="C137" s="94"/>
      <c r="D137" s="27" t="s">
        <v>96</v>
      </c>
      <c r="E137" s="94" t="s">
        <v>492</v>
      </c>
      <c r="F137" s="94"/>
      <c r="G137" s="94"/>
      <c r="H137" s="28">
        <v>2</v>
      </c>
      <c r="I137" s="29"/>
      <c r="J137" s="63" t="s">
        <v>509</v>
      </c>
    </row>
    <row r="138" spans="1:10" ht="23.25" customHeight="1" x14ac:dyDescent="0.2">
      <c r="A138" s="23" t="s">
        <v>154</v>
      </c>
      <c r="B138" s="93" t="s">
        <v>155</v>
      </c>
      <c r="C138" s="93"/>
      <c r="D138" s="93"/>
      <c r="E138" s="93"/>
      <c r="F138" s="93"/>
      <c r="G138" s="93"/>
      <c r="H138" s="24">
        <f>SUM(H139:H140)</f>
        <v>4</v>
      </c>
      <c r="I138" s="25"/>
    </row>
    <row r="139" spans="1:10" ht="50.25" customHeight="1" x14ac:dyDescent="0.2">
      <c r="A139" s="26" t="s">
        <v>156</v>
      </c>
      <c r="B139" s="94" t="s">
        <v>162</v>
      </c>
      <c r="C139" s="94"/>
      <c r="D139" s="27" t="s">
        <v>48</v>
      </c>
      <c r="E139" s="94" t="s">
        <v>163</v>
      </c>
      <c r="F139" s="94"/>
      <c r="G139" s="94"/>
      <c r="H139" s="28">
        <v>2</v>
      </c>
      <c r="I139" s="29"/>
      <c r="J139" s="63" t="s">
        <v>509</v>
      </c>
    </row>
    <row r="140" spans="1:10" ht="36.75" customHeight="1" x14ac:dyDescent="0.2">
      <c r="A140" s="26" t="s">
        <v>157</v>
      </c>
      <c r="B140" s="94" t="s">
        <v>271</v>
      </c>
      <c r="C140" s="94"/>
      <c r="D140" s="27" t="s">
        <v>48</v>
      </c>
      <c r="E140" s="94" t="s">
        <v>315</v>
      </c>
      <c r="F140" s="94"/>
      <c r="G140" s="94"/>
      <c r="H140" s="28">
        <v>2</v>
      </c>
      <c r="I140" s="29"/>
      <c r="J140" s="63" t="s">
        <v>509</v>
      </c>
    </row>
    <row r="141" spans="1:10" ht="20.25" customHeight="1" x14ac:dyDescent="0.2">
      <c r="A141" s="23" t="s">
        <v>158</v>
      </c>
      <c r="B141" s="93" t="s">
        <v>159</v>
      </c>
      <c r="C141" s="93"/>
      <c r="D141" s="93"/>
      <c r="E141" s="93"/>
      <c r="F141" s="93"/>
      <c r="G141" s="93"/>
      <c r="H141" s="24">
        <f>SUM(H142:H143)</f>
        <v>4</v>
      </c>
      <c r="I141" s="25"/>
    </row>
    <row r="142" spans="1:10" ht="81" customHeight="1" x14ac:dyDescent="0.2">
      <c r="A142" s="26" t="s">
        <v>160</v>
      </c>
      <c r="B142" s="94" t="s">
        <v>164</v>
      </c>
      <c r="C142" s="94"/>
      <c r="D142" s="27" t="s">
        <v>48</v>
      </c>
      <c r="E142" s="94" t="s">
        <v>165</v>
      </c>
      <c r="F142" s="94"/>
      <c r="G142" s="94"/>
      <c r="H142" s="28">
        <v>2</v>
      </c>
      <c r="I142" s="29"/>
    </row>
    <row r="143" spans="1:10" ht="63.75" customHeight="1" x14ac:dyDescent="0.2">
      <c r="A143" s="26" t="s">
        <v>161</v>
      </c>
      <c r="B143" s="94" t="s">
        <v>173</v>
      </c>
      <c r="C143" s="94"/>
      <c r="D143" s="27" t="s">
        <v>48</v>
      </c>
      <c r="E143" s="94" t="s">
        <v>174</v>
      </c>
      <c r="F143" s="94"/>
      <c r="G143" s="94"/>
      <c r="H143" s="28">
        <v>2</v>
      </c>
      <c r="I143" s="29"/>
    </row>
    <row r="144" spans="1:10" ht="24" customHeight="1" x14ac:dyDescent="0.2">
      <c r="A144" s="23" t="s">
        <v>166</v>
      </c>
      <c r="B144" s="93" t="s">
        <v>167</v>
      </c>
      <c r="C144" s="93"/>
      <c r="D144" s="93"/>
      <c r="E144" s="93"/>
      <c r="F144" s="93"/>
      <c r="G144" s="93"/>
      <c r="H144" s="24">
        <f>SUM(H145:H146)</f>
        <v>4</v>
      </c>
      <c r="I144" s="25"/>
    </row>
    <row r="145" spans="1:10" ht="49.5" customHeight="1" x14ac:dyDescent="0.2">
      <c r="A145" s="26" t="s">
        <v>168</v>
      </c>
      <c r="B145" s="94" t="s">
        <v>175</v>
      </c>
      <c r="C145" s="94"/>
      <c r="D145" s="27" t="s">
        <v>96</v>
      </c>
      <c r="E145" s="94" t="s">
        <v>461</v>
      </c>
      <c r="F145" s="94"/>
      <c r="G145" s="94"/>
      <c r="H145" s="28">
        <v>2</v>
      </c>
      <c r="I145" s="29"/>
      <c r="J145" s="63" t="s">
        <v>509</v>
      </c>
    </row>
    <row r="146" spans="1:10" ht="157.5" customHeight="1" x14ac:dyDescent="0.2">
      <c r="A146" s="26" t="s">
        <v>169</v>
      </c>
      <c r="B146" s="94" t="s">
        <v>316</v>
      </c>
      <c r="C146" s="94"/>
      <c r="D146" s="27" t="s">
        <v>48</v>
      </c>
      <c r="E146" s="94" t="s">
        <v>462</v>
      </c>
      <c r="F146" s="94"/>
      <c r="G146" s="94"/>
      <c r="H146" s="28">
        <v>2</v>
      </c>
      <c r="I146" s="29"/>
      <c r="J146" s="63" t="s">
        <v>509</v>
      </c>
    </row>
    <row r="147" spans="1:10" ht="24.75" customHeight="1" x14ac:dyDescent="0.2">
      <c r="A147" s="23" t="s">
        <v>170</v>
      </c>
      <c r="B147" s="93" t="s">
        <v>176</v>
      </c>
      <c r="C147" s="93"/>
      <c r="D147" s="93"/>
      <c r="E147" s="93"/>
      <c r="F147" s="93"/>
      <c r="G147" s="93"/>
      <c r="H147" s="24">
        <f>SUM(H148:H149)</f>
        <v>4</v>
      </c>
      <c r="I147" s="25"/>
    </row>
    <row r="148" spans="1:10" ht="127.5" customHeight="1" x14ac:dyDescent="0.2">
      <c r="A148" s="26" t="s">
        <v>171</v>
      </c>
      <c r="B148" s="94" t="s">
        <v>272</v>
      </c>
      <c r="C148" s="94"/>
      <c r="D148" s="27" t="s">
        <v>76</v>
      </c>
      <c r="E148" s="94" t="s">
        <v>493</v>
      </c>
      <c r="F148" s="94"/>
      <c r="G148" s="94"/>
      <c r="H148" s="28">
        <v>2</v>
      </c>
      <c r="I148" s="29"/>
      <c r="J148" s="63" t="s">
        <v>509</v>
      </c>
    </row>
    <row r="149" spans="1:10" ht="98.25" customHeight="1" x14ac:dyDescent="0.2">
      <c r="A149" s="26" t="s">
        <v>172</v>
      </c>
      <c r="B149" s="94" t="s">
        <v>177</v>
      </c>
      <c r="C149" s="94"/>
      <c r="D149" s="27" t="s">
        <v>48</v>
      </c>
      <c r="E149" s="94" t="s">
        <v>494</v>
      </c>
      <c r="F149" s="94"/>
      <c r="G149" s="94"/>
      <c r="H149" s="28">
        <v>2</v>
      </c>
      <c r="I149" s="29"/>
      <c r="J149" s="63" t="s">
        <v>509</v>
      </c>
    </row>
    <row r="150" spans="1:10" ht="22.5" customHeight="1" x14ac:dyDescent="0.2">
      <c r="A150" s="23" t="s">
        <v>178</v>
      </c>
      <c r="B150" s="93" t="s">
        <v>179</v>
      </c>
      <c r="C150" s="93"/>
      <c r="D150" s="93"/>
      <c r="E150" s="93"/>
      <c r="F150" s="93"/>
      <c r="G150" s="93"/>
      <c r="H150" s="24">
        <f>SUM(H151:H152)</f>
        <v>4</v>
      </c>
      <c r="I150" s="25"/>
    </row>
    <row r="151" spans="1:10" ht="34.5" customHeight="1" x14ac:dyDescent="0.2">
      <c r="A151" s="26" t="s">
        <v>180</v>
      </c>
      <c r="B151" s="94" t="s">
        <v>463</v>
      </c>
      <c r="C151" s="94"/>
      <c r="D151" s="27" t="s">
        <v>96</v>
      </c>
      <c r="E151" s="94" t="s">
        <v>191</v>
      </c>
      <c r="F151" s="94"/>
      <c r="G151" s="94"/>
      <c r="H151" s="28">
        <v>2</v>
      </c>
      <c r="I151" s="29"/>
    </row>
    <row r="152" spans="1:10" ht="51" customHeight="1" x14ac:dyDescent="0.2">
      <c r="A152" s="26" t="s">
        <v>181</v>
      </c>
      <c r="B152" s="94" t="s">
        <v>192</v>
      </c>
      <c r="C152" s="94"/>
      <c r="D152" s="27" t="s">
        <v>48</v>
      </c>
      <c r="E152" s="94" t="s">
        <v>182</v>
      </c>
      <c r="F152" s="94"/>
      <c r="G152" s="94"/>
      <c r="H152" s="28">
        <v>2</v>
      </c>
      <c r="I152" s="29"/>
    </row>
    <row r="153" spans="1:10" ht="18.75" customHeight="1" x14ac:dyDescent="0.2">
      <c r="A153" s="23" t="s">
        <v>183</v>
      </c>
      <c r="B153" s="93" t="s">
        <v>184</v>
      </c>
      <c r="C153" s="93"/>
      <c r="D153" s="93"/>
      <c r="E153" s="93"/>
      <c r="F153" s="93"/>
      <c r="G153" s="93"/>
      <c r="H153" s="24">
        <f>SUM(H154:H155)</f>
        <v>4</v>
      </c>
      <c r="I153" s="38"/>
    </row>
    <row r="154" spans="1:10" ht="52.5" customHeight="1" x14ac:dyDescent="0.2">
      <c r="A154" s="26" t="s">
        <v>185</v>
      </c>
      <c r="B154" s="94" t="s">
        <v>323</v>
      </c>
      <c r="C154" s="94"/>
      <c r="D154" s="27" t="s">
        <v>8</v>
      </c>
      <c r="E154" s="94" t="s">
        <v>348</v>
      </c>
      <c r="F154" s="94"/>
      <c r="G154" s="94"/>
      <c r="H154" s="28">
        <v>2</v>
      </c>
      <c r="I154" s="29"/>
    </row>
    <row r="155" spans="1:10" ht="52.5" customHeight="1" x14ac:dyDescent="0.2">
      <c r="A155" s="26" t="s">
        <v>186</v>
      </c>
      <c r="B155" s="94" t="s">
        <v>322</v>
      </c>
      <c r="C155" s="94"/>
      <c r="D155" s="27" t="s">
        <v>10</v>
      </c>
      <c r="E155" s="94" t="s">
        <v>358</v>
      </c>
      <c r="F155" s="94"/>
      <c r="G155" s="94"/>
      <c r="H155" s="28">
        <v>2</v>
      </c>
      <c r="I155" s="29"/>
    </row>
    <row r="156" spans="1:10" ht="24" customHeight="1" x14ac:dyDescent="0.2">
      <c r="A156" s="23" t="s">
        <v>187</v>
      </c>
      <c r="B156" s="93" t="s">
        <v>188</v>
      </c>
      <c r="C156" s="93"/>
      <c r="D156" s="93"/>
      <c r="E156" s="93"/>
      <c r="F156" s="93"/>
      <c r="G156" s="93"/>
      <c r="H156" s="24">
        <f>SUM(H157:H158)</f>
        <v>4</v>
      </c>
      <c r="I156" s="25"/>
    </row>
    <row r="157" spans="1:10" ht="50.25" customHeight="1" x14ac:dyDescent="0.2">
      <c r="A157" s="26" t="s">
        <v>189</v>
      </c>
      <c r="B157" s="94" t="s">
        <v>193</v>
      </c>
      <c r="C157" s="94"/>
      <c r="D157" s="27" t="s">
        <v>12</v>
      </c>
      <c r="E157" s="94" t="s">
        <v>288</v>
      </c>
      <c r="F157" s="94"/>
      <c r="G157" s="94"/>
      <c r="H157" s="28">
        <v>2</v>
      </c>
      <c r="I157" s="29"/>
    </row>
    <row r="158" spans="1:10" ht="64.5" customHeight="1" x14ac:dyDescent="0.2">
      <c r="A158" s="26" t="s">
        <v>190</v>
      </c>
      <c r="B158" s="94" t="s">
        <v>293</v>
      </c>
      <c r="C158" s="94"/>
      <c r="D158" s="27" t="s">
        <v>12</v>
      </c>
      <c r="E158" s="94" t="s">
        <v>495</v>
      </c>
      <c r="F158" s="94"/>
      <c r="G158" s="94"/>
      <c r="H158" s="28">
        <v>2</v>
      </c>
      <c r="I158" s="29"/>
    </row>
    <row r="159" spans="1:10" ht="20.25" customHeight="1" x14ac:dyDescent="0.2">
      <c r="A159" s="23" t="s">
        <v>194</v>
      </c>
      <c r="B159" s="93" t="s">
        <v>317</v>
      </c>
      <c r="C159" s="93"/>
      <c r="D159" s="93"/>
      <c r="E159" s="93"/>
      <c r="F159" s="93"/>
      <c r="G159" s="93"/>
      <c r="H159" s="24">
        <f>SUM(H160:H161)</f>
        <v>4</v>
      </c>
      <c r="I159" s="25"/>
    </row>
    <row r="160" spans="1:10" ht="93.75" customHeight="1" x14ac:dyDescent="0.2">
      <c r="A160" s="26" t="s">
        <v>195</v>
      </c>
      <c r="B160" s="94" t="s">
        <v>294</v>
      </c>
      <c r="C160" s="94"/>
      <c r="D160" s="27" t="s">
        <v>12</v>
      </c>
      <c r="E160" s="94" t="s">
        <v>299</v>
      </c>
      <c r="F160" s="94"/>
      <c r="G160" s="94"/>
      <c r="H160" s="28">
        <v>2</v>
      </c>
      <c r="I160" s="29"/>
    </row>
    <row r="161" spans="1:16" ht="123" customHeight="1" x14ac:dyDescent="0.2">
      <c r="A161" s="26" t="s">
        <v>196</v>
      </c>
      <c r="B161" s="94" t="s">
        <v>273</v>
      </c>
      <c r="C161" s="94"/>
      <c r="D161" s="27" t="s">
        <v>12</v>
      </c>
      <c r="E161" s="94" t="s">
        <v>496</v>
      </c>
      <c r="F161" s="94"/>
      <c r="G161" s="94"/>
      <c r="H161" s="28">
        <v>2</v>
      </c>
      <c r="I161" s="29"/>
    </row>
    <row r="162" spans="1:16" ht="24.75" customHeight="1" x14ac:dyDescent="0.2">
      <c r="A162" s="23" t="s">
        <v>197</v>
      </c>
      <c r="B162" s="93" t="s">
        <v>198</v>
      </c>
      <c r="C162" s="93"/>
      <c r="D162" s="93"/>
      <c r="E162" s="93"/>
      <c r="F162" s="93"/>
      <c r="G162" s="93"/>
      <c r="H162" s="24">
        <f>SUM(H163:H164)</f>
        <v>4</v>
      </c>
      <c r="I162" s="25"/>
    </row>
    <row r="163" spans="1:16" s="4" customFormat="1" ht="62.25" customHeight="1" x14ac:dyDescent="0.2">
      <c r="A163" s="31" t="s">
        <v>199</v>
      </c>
      <c r="B163" s="139" t="s">
        <v>464</v>
      </c>
      <c r="C163" s="139"/>
      <c r="D163" s="39" t="s">
        <v>8</v>
      </c>
      <c r="E163" s="139" t="s">
        <v>274</v>
      </c>
      <c r="F163" s="139"/>
      <c r="G163" s="139"/>
      <c r="H163" s="40">
        <v>2</v>
      </c>
      <c r="I163" s="41"/>
      <c r="J163" s="69"/>
      <c r="K163" s="70"/>
      <c r="L163" s="70"/>
      <c r="M163" s="70"/>
      <c r="N163" s="70"/>
      <c r="O163" s="70"/>
      <c r="P163" s="70"/>
    </row>
    <row r="164" spans="1:16" ht="52.5" customHeight="1" x14ac:dyDescent="0.2">
      <c r="A164" s="26" t="s">
        <v>200</v>
      </c>
      <c r="B164" s="94" t="s">
        <v>349</v>
      </c>
      <c r="C164" s="94"/>
      <c r="D164" s="27" t="s">
        <v>8</v>
      </c>
      <c r="E164" s="94" t="s">
        <v>300</v>
      </c>
      <c r="F164" s="94"/>
      <c r="G164" s="94"/>
      <c r="H164" s="28">
        <v>2</v>
      </c>
      <c r="I164" s="29"/>
    </row>
    <row r="165" spans="1:16" ht="20.25" customHeight="1" x14ac:dyDescent="0.2">
      <c r="A165" s="42" t="s">
        <v>201</v>
      </c>
      <c r="B165" s="146" t="s">
        <v>202</v>
      </c>
      <c r="C165" s="147"/>
      <c r="D165" s="147"/>
      <c r="E165" s="147"/>
      <c r="F165" s="147"/>
      <c r="G165" s="147"/>
      <c r="H165" s="147"/>
      <c r="I165" s="148"/>
    </row>
    <row r="166" spans="1:16" ht="24" customHeight="1" x14ac:dyDescent="0.2">
      <c r="A166" s="23" t="s">
        <v>247</v>
      </c>
      <c r="B166" s="93" t="s">
        <v>295</v>
      </c>
      <c r="C166" s="93"/>
      <c r="D166" s="93"/>
      <c r="E166" s="93"/>
      <c r="F166" s="93"/>
      <c r="G166" s="93"/>
      <c r="H166" s="24">
        <f>SUM(H167:H168)</f>
        <v>4</v>
      </c>
      <c r="I166" s="25"/>
    </row>
    <row r="167" spans="1:16" ht="87.75" customHeight="1" x14ac:dyDescent="0.2">
      <c r="A167" s="26" t="s">
        <v>203</v>
      </c>
      <c r="B167" s="94" t="s">
        <v>497</v>
      </c>
      <c r="C167" s="94"/>
      <c r="D167" s="27" t="s">
        <v>12</v>
      </c>
      <c r="E167" s="94" t="s">
        <v>498</v>
      </c>
      <c r="F167" s="94"/>
      <c r="G167" s="94"/>
      <c r="H167" s="28">
        <v>2</v>
      </c>
      <c r="I167" s="29"/>
    </row>
    <row r="168" spans="1:16" ht="64.5" customHeight="1" x14ac:dyDescent="0.2">
      <c r="A168" s="26" t="s">
        <v>205</v>
      </c>
      <c r="B168" s="94" t="s">
        <v>318</v>
      </c>
      <c r="C168" s="94"/>
      <c r="D168" s="27" t="s">
        <v>8</v>
      </c>
      <c r="E168" s="94" t="s">
        <v>499</v>
      </c>
      <c r="F168" s="94"/>
      <c r="G168" s="94"/>
      <c r="H168" s="28">
        <v>2</v>
      </c>
      <c r="I168" s="29"/>
    </row>
    <row r="169" spans="1:16" ht="22.5" customHeight="1" x14ac:dyDescent="0.2">
      <c r="A169" s="23" t="s">
        <v>206</v>
      </c>
      <c r="B169" s="93" t="s">
        <v>207</v>
      </c>
      <c r="C169" s="93"/>
      <c r="D169" s="93"/>
      <c r="E169" s="93"/>
      <c r="F169" s="93"/>
      <c r="G169" s="93"/>
      <c r="H169" s="24">
        <f>SUM(H170:H171)</f>
        <v>4</v>
      </c>
      <c r="I169" s="25"/>
    </row>
    <row r="170" spans="1:16" ht="72.75" customHeight="1" x14ac:dyDescent="0.2">
      <c r="A170" s="26" t="s">
        <v>208</v>
      </c>
      <c r="B170" s="94" t="s">
        <v>210</v>
      </c>
      <c r="C170" s="94"/>
      <c r="D170" s="27" t="s">
        <v>204</v>
      </c>
      <c r="E170" s="94" t="s">
        <v>515</v>
      </c>
      <c r="F170" s="94"/>
      <c r="G170" s="94"/>
      <c r="H170" s="28">
        <v>2</v>
      </c>
      <c r="I170" s="29"/>
      <c r="J170" s="63" t="s">
        <v>508</v>
      </c>
    </row>
    <row r="171" spans="1:16" ht="195.75" customHeight="1" x14ac:dyDescent="0.2">
      <c r="A171" s="26" t="s">
        <v>209</v>
      </c>
      <c r="B171" s="94" t="s">
        <v>211</v>
      </c>
      <c r="C171" s="94"/>
      <c r="D171" s="27" t="s">
        <v>146</v>
      </c>
      <c r="E171" s="149" t="s">
        <v>541</v>
      </c>
      <c r="F171" s="149"/>
      <c r="G171" s="149"/>
      <c r="H171" s="28">
        <v>2</v>
      </c>
      <c r="I171" s="29"/>
      <c r="J171" s="63" t="s">
        <v>508</v>
      </c>
    </row>
    <row r="172" spans="1:16" ht="21.75" customHeight="1" x14ac:dyDescent="0.2">
      <c r="A172" s="23" t="s">
        <v>212</v>
      </c>
      <c r="B172" s="93" t="s">
        <v>277</v>
      </c>
      <c r="C172" s="93"/>
      <c r="D172" s="93"/>
      <c r="E172" s="93"/>
      <c r="F172" s="93"/>
      <c r="G172" s="93"/>
      <c r="H172" s="24">
        <f>SUM(H173:H174)</f>
        <v>4</v>
      </c>
      <c r="I172" s="25"/>
    </row>
    <row r="173" spans="1:16" ht="183" customHeight="1" x14ac:dyDescent="0.2">
      <c r="A173" s="26" t="s">
        <v>213</v>
      </c>
      <c r="B173" s="94" t="s">
        <v>296</v>
      </c>
      <c r="C173" s="94"/>
      <c r="D173" s="27" t="s">
        <v>8</v>
      </c>
      <c r="E173" s="151" t="s">
        <v>500</v>
      </c>
      <c r="F173" s="152"/>
      <c r="G173" s="153"/>
      <c r="H173" s="28">
        <v>2</v>
      </c>
      <c r="I173" s="29"/>
    </row>
    <row r="174" spans="1:16" ht="124.5" customHeight="1" x14ac:dyDescent="0.2">
      <c r="A174" s="26" t="s">
        <v>214</v>
      </c>
      <c r="B174" s="94" t="s">
        <v>297</v>
      </c>
      <c r="C174" s="94"/>
      <c r="D174" s="27" t="s">
        <v>10</v>
      </c>
      <c r="E174" s="94" t="s">
        <v>350</v>
      </c>
      <c r="F174" s="94"/>
      <c r="G174" s="94"/>
      <c r="H174" s="28">
        <v>2</v>
      </c>
      <c r="I174" s="29"/>
    </row>
    <row r="175" spans="1:16" ht="21.75" customHeight="1" x14ac:dyDescent="0.2">
      <c r="A175" s="23" t="s">
        <v>215</v>
      </c>
      <c r="B175" s="93" t="s">
        <v>216</v>
      </c>
      <c r="C175" s="93"/>
      <c r="D175" s="93"/>
      <c r="E175" s="93"/>
      <c r="F175" s="93"/>
      <c r="G175" s="93"/>
      <c r="H175" s="24">
        <f>SUM(H176:H177)</f>
        <v>4</v>
      </c>
      <c r="I175" s="25"/>
    </row>
    <row r="176" spans="1:16" ht="36" customHeight="1" x14ac:dyDescent="0.2">
      <c r="A176" s="26" t="s">
        <v>217</v>
      </c>
      <c r="B176" s="94" t="s">
        <v>319</v>
      </c>
      <c r="C176" s="94"/>
      <c r="D176" s="27" t="s">
        <v>10</v>
      </c>
      <c r="E176" s="94" t="s">
        <v>360</v>
      </c>
      <c r="F176" s="94"/>
      <c r="G176" s="94"/>
      <c r="H176" s="28">
        <v>2</v>
      </c>
      <c r="I176" s="29"/>
    </row>
    <row r="177" spans="1:10" ht="51.75" customHeight="1" x14ac:dyDescent="0.2">
      <c r="A177" s="26" t="s">
        <v>218</v>
      </c>
      <c r="B177" s="94" t="s">
        <v>276</v>
      </c>
      <c r="C177" s="94"/>
      <c r="D177" s="27" t="s">
        <v>8</v>
      </c>
      <c r="E177" s="94" t="s">
        <v>298</v>
      </c>
      <c r="F177" s="94"/>
      <c r="G177" s="94"/>
      <c r="H177" s="28">
        <v>2</v>
      </c>
      <c r="I177" s="29"/>
    </row>
    <row r="178" spans="1:10" ht="27" customHeight="1" x14ac:dyDescent="0.2">
      <c r="A178" s="23" t="s">
        <v>219</v>
      </c>
      <c r="B178" s="93" t="s">
        <v>275</v>
      </c>
      <c r="C178" s="93"/>
      <c r="D178" s="93"/>
      <c r="E178" s="93"/>
      <c r="F178" s="93"/>
      <c r="G178" s="93"/>
      <c r="H178" s="24">
        <f>SUM(H179:H180)</f>
        <v>4</v>
      </c>
      <c r="I178" s="25"/>
    </row>
    <row r="179" spans="1:10" ht="51.75" customHeight="1" x14ac:dyDescent="0.2">
      <c r="A179" s="26" t="s">
        <v>220</v>
      </c>
      <c r="B179" s="94" t="s">
        <v>351</v>
      </c>
      <c r="C179" s="94"/>
      <c r="D179" s="27" t="s">
        <v>12</v>
      </c>
      <c r="E179" s="94" t="s">
        <v>290</v>
      </c>
      <c r="F179" s="94"/>
      <c r="G179" s="94"/>
      <c r="H179" s="28">
        <v>2</v>
      </c>
      <c r="I179" s="29"/>
    </row>
    <row r="180" spans="1:10" ht="73.5" customHeight="1" x14ac:dyDescent="0.2">
      <c r="A180" s="26" t="s">
        <v>221</v>
      </c>
      <c r="B180" s="94" t="s">
        <v>501</v>
      </c>
      <c r="C180" s="94"/>
      <c r="D180" s="27" t="s">
        <v>291</v>
      </c>
      <c r="E180" s="94" t="s">
        <v>278</v>
      </c>
      <c r="F180" s="94"/>
      <c r="G180" s="94"/>
      <c r="H180" s="28">
        <v>2</v>
      </c>
      <c r="I180" s="29"/>
    </row>
    <row r="181" spans="1:10" ht="19.5" customHeight="1" x14ac:dyDescent="0.2">
      <c r="A181" s="23" t="s">
        <v>545</v>
      </c>
      <c r="B181" s="84" t="s">
        <v>473</v>
      </c>
      <c r="C181" s="85"/>
      <c r="D181" s="85"/>
      <c r="E181" s="85"/>
      <c r="F181" s="85"/>
      <c r="G181" s="86"/>
      <c r="H181" s="24">
        <f>SUM(H182:H183)</f>
        <v>4</v>
      </c>
      <c r="I181" s="43"/>
    </row>
    <row r="182" spans="1:10" ht="183" customHeight="1" x14ac:dyDescent="0.2">
      <c r="A182" s="44" t="s">
        <v>546</v>
      </c>
      <c r="B182" s="87" t="s">
        <v>474</v>
      </c>
      <c r="C182" s="88"/>
      <c r="D182" s="62" t="s">
        <v>11</v>
      </c>
      <c r="E182" s="89" t="s">
        <v>537</v>
      </c>
      <c r="F182" s="90"/>
      <c r="G182" s="91"/>
      <c r="H182" s="28">
        <v>2</v>
      </c>
      <c r="I182" s="44"/>
      <c r="J182" s="63" t="s">
        <v>510</v>
      </c>
    </row>
    <row r="183" spans="1:10" ht="50.25" customHeight="1" x14ac:dyDescent="0.2">
      <c r="A183" s="44" t="s">
        <v>547</v>
      </c>
      <c r="B183" s="87" t="s">
        <v>519</v>
      </c>
      <c r="C183" s="88"/>
      <c r="D183" s="62" t="s">
        <v>10</v>
      </c>
      <c r="E183" s="87" t="s">
        <v>520</v>
      </c>
      <c r="F183" s="92"/>
      <c r="G183" s="88"/>
      <c r="H183" s="28">
        <v>2</v>
      </c>
      <c r="I183" s="44"/>
      <c r="J183" s="63" t="s">
        <v>510</v>
      </c>
    </row>
    <row r="184" spans="1:10" ht="20.25" customHeight="1" x14ac:dyDescent="0.2">
      <c r="A184" s="42" t="s">
        <v>222</v>
      </c>
      <c r="B184" s="146" t="s">
        <v>223</v>
      </c>
      <c r="C184" s="147"/>
      <c r="D184" s="147"/>
      <c r="E184" s="147"/>
      <c r="F184" s="147"/>
      <c r="G184" s="147"/>
      <c r="H184" s="147"/>
      <c r="I184" s="148"/>
    </row>
    <row r="185" spans="1:10" ht="22.5" customHeight="1" x14ac:dyDescent="0.2">
      <c r="A185" s="23" t="s">
        <v>224</v>
      </c>
      <c r="B185" s="93" t="s">
        <v>225</v>
      </c>
      <c r="C185" s="93"/>
      <c r="D185" s="93"/>
      <c r="E185" s="93"/>
      <c r="F185" s="93"/>
      <c r="G185" s="93"/>
      <c r="H185" s="24">
        <f>SUM(H186:H187)</f>
        <v>4</v>
      </c>
      <c r="I185" s="25"/>
    </row>
    <row r="186" spans="1:10" ht="77.25" customHeight="1" x14ac:dyDescent="0.2">
      <c r="A186" s="26" t="s">
        <v>226</v>
      </c>
      <c r="B186" s="94" t="s">
        <v>236</v>
      </c>
      <c r="C186" s="94"/>
      <c r="D186" s="27" t="s">
        <v>228</v>
      </c>
      <c r="E186" s="94" t="s">
        <v>362</v>
      </c>
      <c r="F186" s="94"/>
      <c r="G186" s="94"/>
      <c r="H186" s="28">
        <v>2</v>
      </c>
      <c r="I186" s="29"/>
    </row>
    <row r="187" spans="1:10" ht="97.5" customHeight="1" x14ac:dyDescent="0.2">
      <c r="A187" s="26" t="s">
        <v>227</v>
      </c>
      <c r="B187" s="94" t="s">
        <v>237</v>
      </c>
      <c r="C187" s="94"/>
      <c r="D187" s="27" t="s">
        <v>11</v>
      </c>
      <c r="E187" s="94" t="s">
        <v>502</v>
      </c>
      <c r="F187" s="94"/>
      <c r="G187" s="94"/>
      <c r="H187" s="28">
        <v>2</v>
      </c>
      <c r="I187" s="29"/>
    </row>
    <row r="188" spans="1:10" ht="21.75" customHeight="1" x14ac:dyDescent="0.2">
      <c r="A188" s="23" t="s">
        <v>229</v>
      </c>
      <c r="B188" s="93" t="s">
        <v>230</v>
      </c>
      <c r="C188" s="93"/>
      <c r="D188" s="93"/>
      <c r="E188" s="93"/>
      <c r="F188" s="93"/>
      <c r="G188" s="93"/>
      <c r="H188" s="24">
        <f>SUM(H189:H190)</f>
        <v>4</v>
      </c>
      <c r="I188" s="25"/>
    </row>
    <row r="189" spans="1:10" ht="51.75" customHeight="1" x14ac:dyDescent="0.2">
      <c r="A189" s="26" t="s">
        <v>231</v>
      </c>
      <c r="B189" s="94" t="s">
        <v>320</v>
      </c>
      <c r="C189" s="94"/>
      <c r="D189" s="27" t="s">
        <v>10</v>
      </c>
      <c r="E189" s="94" t="s">
        <v>321</v>
      </c>
      <c r="F189" s="94"/>
      <c r="G189" s="94"/>
      <c r="H189" s="28">
        <v>2</v>
      </c>
      <c r="I189" s="29"/>
    </row>
    <row r="190" spans="1:10" ht="66.75" customHeight="1" x14ac:dyDescent="0.2">
      <c r="A190" s="26" t="s">
        <v>232</v>
      </c>
      <c r="B190" s="139" t="s">
        <v>465</v>
      </c>
      <c r="C190" s="139"/>
      <c r="D190" s="27" t="s">
        <v>10</v>
      </c>
      <c r="E190" s="94" t="s">
        <v>238</v>
      </c>
      <c r="F190" s="94"/>
      <c r="G190" s="94"/>
      <c r="H190" s="28">
        <v>2</v>
      </c>
      <c r="I190" s="29"/>
    </row>
    <row r="191" spans="1:10" ht="23.25" customHeight="1" x14ac:dyDescent="0.2">
      <c r="A191" s="23" t="s">
        <v>248</v>
      </c>
      <c r="B191" s="93" t="s">
        <v>233</v>
      </c>
      <c r="C191" s="93"/>
      <c r="D191" s="93"/>
      <c r="E191" s="93"/>
      <c r="F191" s="93"/>
      <c r="G191" s="93"/>
      <c r="H191" s="24">
        <f>SUM(H192:H193)</f>
        <v>4</v>
      </c>
      <c r="I191" s="25"/>
    </row>
    <row r="192" spans="1:10" ht="127.5" customHeight="1" x14ac:dyDescent="0.2">
      <c r="A192" s="26" t="s">
        <v>234</v>
      </c>
      <c r="B192" s="94" t="s">
        <v>526</v>
      </c>
      <c r="C192" s="94"/>
      <c r="D192" s="27" t="s">
        <v>12</v>
      </c>
      <c r="E192" s="149" t="s">
        <v>538</v>
      </c>
      <c r="F192" s="149"/>
      <c r="G192" s="149"/>
      <c r="H192" s="28">
        <v>2</v>
      </c>
      <c r="I192" s="29"/>
    </row>
    <row r="193" spans="1:15" ht="112.5" customHeight="1" x14ac:dyDescent="0.2">
      <c r="A193" s="59" t="s">
        <v>235</v>
      </c>
      <c r="B193" s="154" t="s">
        <v>529</v>
      </c>
      <c r="C193" s="155"/>
      <c r="D193" s="60" t="s">
        <v>11</v>
      </c>
      <c r="E193" s="149" t="s">
        <v>530</v>
      </c>
      <c r="F193" s="149"/>
      <c r="G193" s="149"/>
      <c r="H193" s="28">
        <v>2</v>
      </c>
      <c r="I193" s="29"/>
      <c r="J193" s="63" t="s">
        <v>528</v>
      </c>
    </row>
    <row r="194" spans="1:15" ht="27" customHeight="1" x14ac:dyDescent="0.2">
      <c r="A194" s="23" t="s">
        <v>239</v>
      </c>
      <c r="B194" s="93" t="s">
        <v>240</v>
      </c>
      <c r="C194" s="93"/>
      <c r="D194" s="93"/>
      <c r="E194" s="93"/>
      <c r="F194" s="93"/>
      <c r="G194" s="93"/>
      <c r="H194" s="24">
        <f>SUM(H195:H196)</f>
        <v>4</v>
      </c>
      <c r="I194" s="25"/>
    </row>
    <row r="195" spans="1:15" ht="54" customHeight="1" x14ac:dyDescent="0.2">
      <c r="A195" s="26" t="s">
        <v>241</v>
      </c>
      <c r="B195" s="94" t="s">
        <v>472</v>
      </c>
      <c r="C195" s="94"/>
      <c r="D195" s="27" t="s">
        <v>11</v>
      </c>
      <c r="E195" s="94" t="s">
        <v>503</v>
      </c>
      <c r="F195" s="94"/>
      <c r="G195" s="94"/>
      <c r="H195" s="28">
        <v>2</v>
      </c>
      <c r="I195" s="29"/>
      <c r="J195" s="63" t="s">
        <v>510</v>
      </c>
    </row>
    <row r="196" spans="1:15" ht="76.5" customHeight="1" x14ac:dyDescent="0.2">
      <c r="A196" s="26" t="s">
        <v>242</v>
      </c>
      <c r="B196" s="94" t="s">
        <v>507</v>
      </c>
      <c r="C196" s="94"/>
      <c r="D196" s="27" t="s">
        <v>146</v>
      </c>
      <c r="E196" s="94" t="s">
        <v>471</v>
      </c>
      <c r="F196" s="94"/>
      <c r="G196" s="94"/>
      <c r="H196" s="28">
        <v>2</v>
      </c>
      <c r="I196" s="45"/>
      <c r="J196" s="83"/>
      <c r="K196" s="83"/>
      <c r="L196" s="71"/>
      <c r="M196" s="83"/>
      <c r="N196" s="83"/>
      <c r="O196" s="83"/>
    </row>
    <row r="197" spans="1:15" ht="24" customHeight="1" x14ac:dyDescent="0.2">
      <c r="A197" s="23" t="s">
        <v>249</v>
      </c>
      <c r="B197" s="93" t="s">
        <v>243</v>
      </c>
      <c r="C197" s="93"/>
      <c r="D197" s="93"/>
      <c r="E197" s="93"/>
      <c r="F197" s="93"/>
      <c r="G197" s="93"/>
      <c r="H197" s="24">
        <f>SUM(H198:H199)</f>
        <v>4</v>
      </c>
      <c r="I197" s="25"/>
    </row>
    <row r="198" spans="1:15" ht="50.25" customHeight="1" x14ac:dyDescent="0.2">
      <c r="A198" s="59" t="s">
        <v>244</v>
      </c>
      <c r="B198" s="149" t="s">
        <v>527</v>
      </c>
      <c r="C198" s="149"/>
      <c r="D198" s="60" t="s">
        <v>11</v>
      </c>
      <c r="E198" s="154" t="s">
        <v>525</v>
      </c>
      <c r="F198" s="156"/>
      <c r="G198" s="155"/>
      <c r="H198" s="28">
        <v>2</v>
      </c>
      <c r="I198" s="29"/>
      <c r="J198" s="63" t="s">
        <v>524</v>
      </c>
    </row>
    <row r="199" spans="1:15" ht="87" customHeight="1" x14ac:dyDescent="0.2">
      <c r="A199" s="59" t="s">
        <v>245</v>
      </c>
      <c r="B199" s="149" t="s">
        <v>521</v>
      </c>
      <c r="C199" s="149"/>
      <c r="D199" s="60" t="s">
        <v>522</v>
      </c>
      <c r="E199" s="154" t="s">
        <v>523</v>
      </c>
      <c r="F199" s="156"/>
      <c r="G199" s="155"/>
      <c r="H199" s="28">
        <v>2</v>
      </c>
      <c r="I199" s="29"/>
      <c r="J199" s="63" t="s">
        <v>524</v>
      </c>
    </row>
    <row r="200" spans="1:15" ht="50.25" hidden="1" customHeight="1" x14ac:dyDescent="0.2">
      <c r="A200" s="46">
        <v>0</v>
      </c>
      <c r="B200" s="47"/>
      <c r="C200" s="46"/>
      <c r="D200" s="48"/>
      <c r="E200" s="46"/>
      <c r="F200" s="49"/>
      <c r="G200" s="49"/>
      <c r="H200" s="50"/>
      <c r="I200" s="49"/>
    </row>
    <row r="201" spans="1:15" ht="50.25" hidden="1" customHeight="1" x14ac:dyDescent="0.2">
      <c r="A201" s="46">
        <v>1</v>
      </c>
      <c r="B201" s="47"/>
      <c r="C201" s="46"/>
      <c r="D201" s="48"/>
      <c r="E201" s="46"/>
      <c r="F201" s="49"/>
      <c r="G201" s="49"/>
      <c r="H201" s="50"/>
      <c r="I201" s="49"/>
    </row>
    <row r="202" spans="1:15" ht="50.25" hidden="1" customHeight="1" x14ac:dyDescent="0.2">
      <c r="A202" s="49">
        <v>2</v>
      </c>
      <c r="B202" s="49"/>
      <c r="C202" s="49"/>
      <c r="D202" s="50"/>
      <c r="E202" s="49"/>
      <c r="F202" s="49"/>
      <c r="G202" s="49"/>
      <c r="H202" s="50"/>
      <c r="I202" s="49"/>
    </row>
    <row r="203" spans="1:15" ht="27" customHeight="1" x14ac:dyDescent="0.2">
      <c r="A203" s="51" t="s">
        <v>429</v>
      </c>
      <c r="B203" s="157" t="s">
        <v>431</v>
      </c>
      <c r="C203" s="157"/>
      <c r="D203" s="157"/>
      <c r="E203" s="157"/>
      <c r="F203" s="157"/>
      <c r="G203" s="157"/>
      <c r="H203" s="157"/>
      <c r="I203" s="157"/>
    </row>
    <row r="204" spans="1:15" ht="25.5" customHeight="1" x14ac:dyDescent="0.2">
      <c r="A204" s="23" t="s">
        <v>364</v>
      </c>
      <c r="B204" s="93" t="s">
        <v>365</v>
      </c>
      <c r="C204" s="93"/>
      <c r="D204" s="93"/>
      <c r="E204" s="93"/>
      <c r="F204" s="93"/>
      <c r="G204" s="93"/>
      <c r="H204" s="24">
        <f>SUM(H205:H209)</f>
        <v>10</v>
      </c>
      <c r="I204" s="25"/>
    </row>
    <row r="205" spans="1:15" ht="87" customHeight="1" x14ac:dyDescent="0.2">
      <c r="A205" s="26" t="s">
        <v>366</v>
      </c>
      <c r="B205" s="94" t="s">
        <v>367</v>
      </c>
      <c r="C205" s="94"/>
      <c r="D205" s="27" t="s">
        <v>12</v>
      </c>
      <c r="E205" s="151" t="s">
        <v>466</v>
      </c>
      <c r="F205" s="152"/>
      <c r="G205" s="153"/>
      <c r="H205" s="28">
        <v>2</v>
      </c>
      <c r="I205" s="29"/>
    </row>
    <row r="206" spans="1:15" ht="97.5" customHeight="1" x14ac:dyDescent="0.2">
      <c r="A206" s="31" t="s">
        <v>368</v>
      </c>
      <c r="B206" s="139" t="s">
        <v>369</v>
      </c>
      <c r="C206" s="139"/>
      <c r="D206" s="39" t="s">
        <v>370</v>
      </c>
      <c r="E206" s="139" t="s">
        <v>371</v>
      </c>
      <c r="F206" s="139"/>
      <c r="G206" s="139"/>
      <c r="H206" s="28">
        <v>2</v>
      </c>
      <c r="I206" s="29"/>
    </row>
    <row r="207" spans="1:15" ht="50.25" customHeight="1" x14ac:dyDescent="0.2">
      <c r="A207" s="31" t="s">
        <v>372</v>
      </c>
      <c r="B207" s="139" t="s">
        <v>373</v>
      </c>
      <c r="C207" s="139"/>
      <c r="D207" s="39" t="s">
        <v>12</v>
      </c>
      <c r="E207" s="139" t="s">
        <v>374</v>
      </c>
      <c r="F207" s="139"/>
      <c r="G207" s="139"/>
      <c r="H207" s="28">
        <v>2</v>
      </c>
      <c r="I207" s="29"/>
    </row>
    <row r="208" spans="1:15" ht="113.25" customHeight="1" x14ac:dyDescent="0.2">
      <c r="A208" s="31" t="s">
        <v>375</v>
      </c>
      <c r="B208" s="139" t="s">
        <v>376</v>
      </c>
      <c r="C208" s="139"/>
      <c r="D208" s="39" t="s">
        <v>12</v>
      </c>
      <c r="E208" s="139" t="s">
        <v>377</v>
      </c>
      <c r="F208" s="139"/>
      <c r="G208" s="139"/>
      <c r="H208" s="28">
        <v>2</v>
      </c>
      <c r="I208" s="29"/>
    </row>
    <row r="209" spans="1:10" ht="157.5" customHeight="1" x14ac:dyDescent="0.2">
      <c r="A209" s="26" t="s">
        <v>378</v>
      </c>
      <c r="B209" s="94" t="s">
        <v>379</v>
      </c>
      <c r="C209" s="94"/>
      <c r="D209" s="27" t="s">
        <v>12</v>
      </c>
      <c r="E209" s="94" t="s">
        <v>504</v>
      </c>
      <c r="F209" s="94"/>
      <c r="G209" s="94"/>
      <c r="H209" s="28">
        <v>2</v>
      </c>
      <c r="I209" s="29"/>
    </row>
    <row r="210" spans="1:10" ht="27" customHeight="1" x14ac:dyDescent="0.2">
      <c r="A210" s="23" t="s">
        <v>380</v>
      </c>
      <c r="B210" s="93" t="s">
        <v>381</v>
      </c>
      <c r="C210" s="93"/>
      <c r="D210" s="93"/>
      <c r="E210" s="93"/>
      <c r="F210" s="93"/>
      <c r="G210" s="93"/>
      <c r="H210" s="24">
        <f>SUM(H211:H215)</f>
        <v>10</v>
      </c>
      <c r="I210" s="25"/>
    </row>
    <row r="211" spans="1:10" ht="78.75" customHeight="1" x14ac:dyDescent="0.2">
      <c r="A211" s="31" t="s">
        <v>382</v>
      </c>
      <c r="B211" s="139" t="s">
        <v>383</v>
      </c>
      <c r="C211" s="139"/>
      <c r="D211" s="39" t="s">
        <v>10</v>
      </c>
      <c r="E211" s="158" t="s">
        <v>467</v>
      </c>
      <c r="F211" s="159"/>
      <c r="G211" s="160"/>
      <c r="H211" s="28">
        <v>2</v>
      </c>
      <c r="I211" s="29"/>
    </row>
    <row r="212" spans="1:10" ht="50.25" customHeight="1" x14ac:dyDescent="0.2">
      <c r="A212" s="31" t="s">
        <v>384</v>
      </c>
      <c r="B212" s="139" t="s">
        <v>468</v>
      </c>
      <c r="C212" s="139"/>
      <c r="D212" s="39" t="s">
        <v>8</v>
      </c>
      <c r="E212" s="139" t="s">
        <v>385</v>
      </c>
      <c r="F212" s="139"/>
      <c r="G212" s="139"/>
      <c r="H212" s="28">
        <v>2</v>
      </c>
      <c r="I212" s="29"/>
    </row>
    <row r="213" spans="1:10" ht="50.25" customHeight="1" x14ac:dyDescent="0.2">
      <c r="A213" s="31" t="s">
        <v>386</v>
      </c>
      <c r="B213" s="139" t="s">
        <v>387</v>
      </c>
      <c r="C213" s="139"/>
      <c r="D213" s="39" t="s">
        <v>8</v>
      </c>
      <c r="E213" s="139" t="s">
        <v>388</v>
      </c>
      <c r="F213" s="139"/>
      <c r="G213" s="139"/>
      <c r="H213" s="28">
        <v>2</v>
      </c>
      <c r="I213" s="29"/>
    </row>
    <row r="214" spans="1:10" ht="50.25" customHeight="1" x14ac:dyDescent="0.2">
      <c r="A214" s="31" t="s">
        <v>389</v>
      </c>
      <c r="B214" s="139" t="s">
        <v>390</v>
      </c>
      <c r="C214" s="139"/>
      <c r="D214" s="39" t="s">
        <v>10</v>
      </c>
      <c r="E214" s="139" t="s">
        <v>391</v>
      </c>
      <c r="F214" s="139"/>
      <c r="G214" s="139"/>
      <c r="H214" s="28">
        <v>2</v>
      </c>
      <c r="I214" s="29"/>
    </row>
    <row r="215" spans="1:10" ht="50.25" customHeight="1" x14ac:dyDescent="0.2">
      <c r="A215" s="26" t="s">
        <v>392</v>
      </c>
      <c r="B215" s="94" t="s">
        <v>393</v>
      </c>
      <c r="C215" s="94"/>
      <c r="D215" s="27" t="s">
        <v>8</v>
      </c>
      <c r="E215" s="94" t="s">
        <v>394</v>
      </c>
      <c r="F215" s="94"/>
      <c r="G215" s="94"/>
      <c r="H215" s="28">
        <v>2</v>
      </c>
      <c r="I215" s="29"/>
    </row>
    <row r="216" spans="1:10" ht="27.75" customHeight="1" x14ac:dyDescent="0.2">
      <c r="A216" s="23" t="s">
        <v>395</v>
      </c>
      <c r="B216" s="93" t="s">
        <v>396</v>
      </c>
      <c r="C216" s="93"/>
      <c r="D216" s="93"/>
      <c r="E216" s="93"/>
      <c r="F216" s="93"/>
      <c r="G216" s="93"/>
      <c r="H216" s="24">
        <f>SUM(H217:H221)</f>
        <v>10</v>
      </c>
      <c r="I216" s="25"/>
    </row>
    <row r="217" spans="1:10" ht="67.5" customHeight="1" x14ac:dyDescent="0.2">
      <c r="A217" s="26" t="s">
        <v>397</v>
      </c>
      <c r="B217" s="94" t="s">
        <v>398</v>
      </c>
      <c r="C217" s="94"/>
      <c r="D217" s="27" t="s">
        <v>8</v>
      </c>
      <c r="E217" s="94" t="s">
        <v>399</v>
      </c>
      <c r="F217" s="94"/>
      <c r="G217" s="94"/>
      <c r="H217" s="28">
        <v>2</v>
      </c>
      <c r="I217" s="29"/>
    </row>
    <row r="218" spans="1:10" ht="72" customHeight="1" x14ac:dyDescent="0.2">
      <c r="A218" s="31" t="s">
        <v>400</v>
      </c>
      <c r="B218" s="139" t="s">
        <v>401</v>
      </c>
      <c r="C218" s="139"/>
      <c r="D218" s="39" t="s">
        <v>10</v>
      </c>
      <c r="E218" s="161" t="s">
        <v>539</v>
      </c>
      <c r="F218" s="161"/>
      <c r="G218" s="161"/>
      <c r="H218" s="28">
        <v>2</v>
      </c>
      <c r="I218" s="29"/>
    </row>
    <row r="219" spans="1:10" ht="179.25" customHeight="1" x14ac:dyDescent="0.2">
      <c r="A219" s="31" t="s">
        <v>402</v>
      </c>
      <c r="B219" s="162" t="s">
        <v>517</v>
      </c>
      <c r="C219" s="162"/>
      <c r="D219" s="57" t="s">
        <v>8</v>
      </c>
      <c r="E219" s="154" t="s">
        <v>540</v>
      </c>
      <c r="F219" s="156"/>
      <c r="G219" s="155"/>
      <c r="H219" s="28">
        <v>2</v>
      </c>
      <c r="I219" s="29"/>
      <c r="J219" s="63" t="s">
        <v>518</v>
      </c>
    </row>
    <row r="220" spans="1:10" ht="50.25" customHeight="1" x14ac:dyDescent="0.2">
      <c r="A220" s="31" t="s">
        <v>403</v>
      </c>
      <c r="B220" s="139" t="s">
        <v>404</v>
      </c>
      <c r="C220" s="139"/>
      <c r="D220" s="39" t="s">
        <v>8</v>
      </c>
      <c r="E220" s="139" t="s">
        <v>505</v>
      </c>
      <c r="F220" s="139"/>
      <c r="G220" s="139"/>
      <c r="H220" s="28">
        <v>2</v>
      </c>
      <c r="I220" s="29"/>
      <c r="J220" s="63" t="s">
        <v>510</v>
      </c>
    </row>
    <row r="221" spans="1:10" ht="50.25" customHeight="1" x14ac:dyDescent="0.2">
      <c r="A221" s="26" t="s">
        <v>405</v>
      </c>
      <c r="B221" s="94" t="s">
        <v>406</v>
      </c>
      <c r="C221" s="94"/>
      <c r="D221" s="27" t="s">
        <v>8</v>
      </c>
      <c r="E221" s="94" t="s">
        <v>407</v>
      </c>
      <c r="F221" s="94"/>
      <c r="G221" s="94"/>
      <c r="H221" s="28">
        <v>2</v>
      </c>
      <c r="I221" s="29"/>
    </row>
    <row r="222" spans="1:10" ht="27" customHeight="1" x14ac:dyDescent="0.2">
      <c r="A222" s="23" t="s">
        <v>408</v>
      </c>
      <c r="B222" s="84" t="s">
        <v>409</v>
      </c>
      <c r="C222" s="85"/>
      <c r="D222" s="85"/>
      <c r="E222" s="85"/>
      <c r="F222" s="85"/>
      <c r="G222" s="86"/>
      <c r="H222" s="24">
        <f>SUM(H223:H227)</f>
        <v>10</v>
      </c>
      <c r="I222" s="25"/>
    </row>
    <row r="223" spans="1:10" ht="50.25" customHeight="1" x14ac:dyDescent="0.2">
      <c r="A223" s="26" t="s">
        <v>410</v>
      </c>
      <c r="B223" s="94" t="s">
        <v>411</v>
      </c>
      <c r="C223" s="94"/>
      <c r="D223" s="27" t="s">
        <v>10</v>
      </c>
      <c r="E223" s="94" t="s">
        <v>412</v>
      </c>
      <c r="F223" s="94"/>
      <c r="G223" s="94"/>
      <c r="H223" s="28">
        <v>2</v>
      </c>
      <c r="I223" s="29"/>
    </row>
    <row r="224" spans="1:10" ht="71.25" customHeight="1" x14ac:dyDescent="0.2">
      <c r="A224" s="31" t="s">
        <v>413</v>
      </c>
      <c r="B224" s="139" t="s">
        <v>414</v>
      </c>
      <c r="C224" s="139"/>
      <c r="D224" s="39" t="s">
        <v>10</v>
      </c>
      <c r="E224" s="139" t="s">
        <v>415</v>
      </c>
      <c r="F224" s="139"/>
      <c r="G224" s="139"/>
      <c r="H224" s="28">
        <v>2</v>
      </c>
      <c r="I224" s="29"/>
    </row>
    <row r="225" spans="1:10" ht="79.5" customHeight="1" x14ac:dyDescent="0.2">
      <c r="A225" s="31" t="s">
        <v>416</v>
      </c>
      <c r="B225" s="139" t="s">
        <v>417</v>
      </c>
      <c r="C225" s="139"/>
      <c r="D225" s="39" t="s">
        <v>8</v>
      </c>
      <c r="E225" s="139" t="s">
        <v>418</v>
      </c>
      <c r="F225" s="139"/>
      <c r="G225" s="139"/>
      <c r="H225" s="28">
        <v>2</v>
      </c>
      <c r="I225" s="29"/>
    </row>
    <row r="226" spans="1:10" ht="98.25" customHeight="1" x14ac:dyDescent="0.2">
      <c r="A226" s="31" t="s">
        <v>419</v>
      </c>
      <c r="B226" s="139" t="s">
        <v>420</v>
      </c>
      <c r="C226" s="139"/>
      <c r="D226" s="39" t="s">
        <v>10</v>
      </c>
      <c r="E226" s="139" t="s">
        <v>506</v>
      </c>
      <c r="F226" s="139"/>
      <c r="G226" s="139"/>
      <c r="H226" s="28">
        <v>2</v>
      </c>
      <c r="I226" s="29"/>
      <c r="J226" s="63" t="s">
        <v>509</v>
      </c>
    </row>
    <row r="227" spans="1:10" ht="78" customHeight="1" x14ac:dyDescent="0.2">
      <c r="A227" s="26" t="s">
        <v>421</v>
      </c>
      <c r="B227" s="94" t="s">
        <v>422</v>
      </c>
      <c r="C227" s="94"/>
      <c r="D227" s="27" t="s">
        <v>345</v>
      </c>
      <c r="E227" s="94" t="s">
        <v>423</v>
      </c>
      <c r="F227" s="94"/>
      <c r="G227" s="94"/>
      <c r="H227" s="28">
        <v>2</v>
      </c>
      <c r="I227" s="29"/>
    </row>
    <row r="228" spans="1:10" ht="50.25" customHeight="1" x14ac:dyDescent="0.2">
      <c r="A228" s="52"/>
      <c r="B228" s="52"/>
      <c r="C228" s="52"/>
      <c r="D228" s="53"/>
      <c r="E228" s="52"/>
      <c r="F228" s="52"/>
      <c r="G228" s="52"/>
      <c r="H228" s="53"/>
      <c r="I228" s="49"/>
    </row>
    <row r="229" spans="1:10" ht="50.25" customHeight="1" x14ac:dyDescent="0.2">
      <c r="A229" s="52"/>
      <c r="B229" s="52"/>
      <c r="C229" s="97" t="s">
        <v>469</v>
      </c>
      <c r="D229" s="97"/>
      <c r="E229" s="97"/>
      <c r="F229" s="97"/>
      <c r="G229" s="97"/>
      <c r="H229" s="97"/>
      <c r="I229" s="49"/>
    </row>
    <row r="230" spans="1:10" ht="3" customHeight="1" x14ac:dyDescent="0.2">
      <c r="A230" s="49"/>
      <c r="B230" s="49"/>
      <c r="C230" s="97"/>
      <c r="D230" s="97"/>
      <c r="E230" s="97"/>
      <c r="F230" s="97"/>
      <c r="G230" s="97"/>
      <c r="H230" s="97"/>
      <c r="I230" s="49"/>
    </row>
  </sheetData>
  <sheetProtection algorithmName="SHA-512" hashValue="vCfremK63puUg31iga9mm3w0qH45tnIQgq1vj2KjVHmoiWH2EqgtHlYp5qi/AvLdERKU6XhFmDoILauR6QQbtA==" saltValue="qy7YySWtKvc6W14O/6PPVQ==" spinCount="100000" sheet="1" objects="1" scenarios="1"/>
  <protectedRanges>
    <protectedRange sqref="H10" name="Range6"/>
    <protectedRange sqref="B10" name="Range5"/>
    <protectedRange sqref="H8" name="Range4"/>
    <protectedRange sqref="B8" name="Range3"/>
    <protectedRange sqref="I43:I227" name="Range2"/>
    <protectedRange sqref="H43:H227" name="Range1"/>
  </protectedRanges>
  <autoFilter ref="A40:P227" xr:uid="{00000000-0001-0000-0000-000000000000}">
    <filterColumn colId="1" showButton="0"/>
    <filterColumn colId="4" showButton="0"/>
    <filterColumn colId="5" showButton="0"/>
  </autoFilter>
  <mergeCells count="349">
    <mergeCell ref="B220:C220"/>
    <mergeCell ref="B221:C221"/>
    <mergeCell ref="E213:G213"/>
    <mergeCell ref="E212:G212"/>
    <mergeCell ref="B216:G216"/>
    <mergeCell ref="B213:C213"/>
    <mergeCell ref="B214:C214"/>
    <mergeCell ref="B215:C215"/>
    <mergeCell ref="B217:C217"/>
    <mergeCell ref="B218:C218"/>
    <mergeCell ref="B219:C219"/>
    <mergeCell ref="B223:C223"/>
    <mergeCell ref="B224:C224"/>
    <mergeCell ref="B225:C225"/>
    <mergeCell ref="B226:C226"/>
    <mergeCell ref="B227:C227"/>
    <mergeCell ref="E227:G227"/>
    <mergeCell ref="E226:G226"/>
    <mergeCell ref="E225:G225"/>
    <mergeCell ref="E224:G224"/>
    <mergeCell ref="E223:G223"/>
    <mergeCell ref="B222:G222"/>
    <mergeCell ref="B203:I203"/>
    <mergeCell ref="B205:C205"/>
    <mergeCell ref="B206:C206"/>
    <mergeCell ref="B207:C207"/>
    <mergeCell ref="B208:C208"/>
    <mergeCell ref="B209:C209"/>
    <mergeCell ref="B211:C211"/>
    <mergeCell ref="B212:C212"/>
    <mergeCell ref="E211:G211"/>
    <mergeCell ref="E209:G209"/>
    <mergeCell ref="E208:G208"/>
    <mergeCell ref="E207:G207"/>
    <mergeCell ref="E206:G206"/>
    <mergeCell ref="E205:G205"/>
    <mergeCell ref="B204:G204"/>
    <mergeCell ref="B210:G210"/>
    <mergeCell ref="E221:G221"/>
    <mergeCell ref="E220:G220"/>
    <mergeCell ref="E219:G219"/>
    <mergeCell ref="E218:G218"/>
    <mergeCell ref="E217:G217"/>
    <mergeCell ref="E215:G215"/>
    <mergeCell ref="E214:G214"/>
    <mergeCell ref="B192:C192"/>
    <mergeCell ref="B193:C193"/>
    <mergeCell ref="E198:G198"/>
    <mergeCell ref="E199:G199"/>
    <mergeCell ref="B197:G197"/>
    <mergeCell ref="B198:C198"/>
    <mergeCell ref="B199:C199"/>
    <mergeCell ref="E195:G195"/>
    <mergeCell ref="E196:G196"/>
    <mergeCell ref="B194:G194"/>
    <mergeCell ref="B195:C195"/>
    <mergeCell ref="B196:C196"/>
    <mergeCell ref="E192:G192"/>
    <mergeCell ref="E193:G193"/>
    <mergeCell ref="B191:G191"/>
    <mergeCell ref="E186:G186"/>
    <mergeCell ref="E187:G187"/>
    <mergeCell ref="B186:C186"/>
    <mergeCell ref="B187:C187"/>
    <mergeCell ref="B179:C179"/>
    <mergeCell ref="B180:C180"/>
    <mergeCell ref="E176:G176"/>
    <mergeCell ref="E177:G177"/>
    <mergeCell ref="B185:G185"/>
    <mergeCell ref="E179:G179"/>
    <mergeCell ref="E180:G180"/>
    <mergeCell ref="B184:I184"/>
    <mergeCell ref="B176:C176"/>
    <mergeCell ref="B177:C177"/>
    <mergeCell ref="B188:G188"/>
    <mergeCell ref="B189:C189"/>
    <mergeCell ref="B190:C190"/>
    <mergeCell ref="E189:G189"/>
    <mergeCell ref="E190:G190"/>
    <mergeCell ref="B178:G178"/>
    <mergeCell ref="B165:I165"/>
    <mergeCell ref="B175:G175"/>
    <mergeCell ref="B160:C160"/>
    <mergeCell ref="B161:C161"/>
    <mergeCell ref="B167:C167"/>
    <mergeCell ref="B168:C168"/>
    <mergeCell ref="E167:G167"/>
    <mergeCell ref="E168:G168"/>
    <mergeCell ref="B159:G159"/>
    <mergeCell ref="E160:G160"/>
    <mergeCell ref="E161:G161"/>
    <mergeCell ref="B166:G166"/>
    <mergeCell ref="E163:G163"/>
    <mergeCell ref="E164:G164"/>
    <mergeCell ref="B162:G162"/>
    <mergeCell ref="B163:C163"/>
    <mergeCell ref="B164:C164"/>
    <mergeCell ref="B169:G169"/>
    <mergeCell ref="B170:C170"/>
    <mergeCell ref="B171:C171"/>
    <mergeCell ref="E170:G170"/>
    <mergeCell ref="E171:G171"/>
    <mergeCell ref="E173:G173"/>
    <mergeCell ref="E174:G174"/>
    <mergeCell ref="E154:G154"/>
    <mergeCell ref="E155:G155"/>
    <mergeCell ref="B153:G153"/>
    <mergeCell ref="B154:C154"/>
    <mergeCell ref="B155:C155"/>
    <mergeCell ref="E157:G157"/>
    <mergeCell ref="E158:G158"/>
    <mergeCell ref="B156:G156"/>
    <mergeCell ref="B157:C157"/>
    <mergeCell ref="B158:C158"/>
    <mergeCell ref="B147:G147"/>
    <mergeCell ref="B148:C148"/>
    <mergeCell ref="E148:G148"/>
    <mergeCell ref="B149:C149"/>
    <mergeCell ref="E149:G149"/>
    <mergeCell ref="E151:G151"/>
    <mergeCell ref="E152:G152"/>
    <mergeCell ref="B150:G150"/>
    <mergeCell ref="B151:C151"/>
    <mergeCell ref="B152:C152"/>
    <mergeCell ref="B139:C139"/>
    <mergeCell ref="B140:C140"/>
    <mergeCell ref="E139:G139"/>
    <mergeCell ref="E140:G140"/>
    <mergeCell ref="B138:G138"/>
    <mergeCell ref="B145:C145"/>
    <mergeCell ref="B146:C146"/>
    <mergeCell ref="B141:G141"/>
    <mergeCell ref="B144:G144"/>
    <mergeCell ref="E145:G145"/>
    <mergeCell ref="E146:G146"/>
    <mergeCell ref="B142:C142"/>
    <mergeCell ref="B143:C143"/>
    <mergeCell ref="E142:G142"/>
    <mergeCell ref="E143:G143"/>
    <mergeCell ref="B137:C137"/>
    <mergeCell ref="E137:G137"/>
    <mergeCell ref="B128:G128"/>
    <mergeCell ref="B132:C132"/>
    <mergeCell ref="E132:G132"/>
    <mergeCell ref="B131:G131"/>
    <mergeCell ref="B133:C133"/>
    <mergeCell ref="E133:G133"/>
    <mergeCell ref="E129:G129"/>
    <mergeCell ref="E130:G130"/>
    <mergeCell ref="B129:C129"/>
    <mergeCell ref="B130:C130"/>
    <mergeCell ref="B135:G135"/>
    <mergeCell ref="B136:C136"/>
    <mergeCell ref="E136:G136"/>
    <mergeCell ref="B134:I134"/>
    <mergeCell ref="B124:C124"/>
    <mergeCell ref="E123:G123"/>
    <mergeCell ref="E124:G124"/>
    <mergeCell ref="B122:G122"/>
    <mergeCell ref="B123:C123"/>
    <mergeCell ref="E127:G127"/>
    <mergeCell ref="B127:C127"/>
    <mergeCell ref="B125:G125"/>
    <mergeCell ref="B126:C126"/>
    <mergeCell ref="E126:G126"/>
    <mergeCell ref="B116:G116"/>
    <mergeCell ref="E117:G117"/>
    <mergeCell ref="B117:C117"/>
    <mergeCell ref="B118:C118"/>
    <mergeCell ref="E118:G118"/>
    <mergeCell ref="B121:C121"/>
    <mergeCell ref="E121:G121"/>
    <mergeCell ref="B119:G119"/>
    <mergeCell ref="B120:C120"/>
    <mergeCell ref="E120:G120"/>
    <mergeCell ref="B111:C111"/>
    <mergeCell ref="B112:C112"/>
    <mergeCell ref="E111:G111"/>
    <mergeCell ref="E112:G112"/>
    <mergeCell ref="E115:G115"/>
    <mergeCell ref="E114:G114"/>
    <mergeCell ref="B114:C114"/>
    <mergeCell ref="B113:G113"/>
    <mergeCell ref="B115:C115"/>
    <mergeCell ref="B106:C106"/>
    <mergeCell ref="E106:G106"/>
    <mergeCell ref="B104:G104"/>
    <mergeCell ref="E105:G105"/>
    <mergeCell ref="B105:C105"/>
    <mergeCell ref="B103:I103"/>
    <mergeCell ref="B110:G110"/>
    <mergeCell ref="B107:G107"/>
    <mergeCell ref="B108:C108"/>
    <mergeCell ref="B109:C109"/>
    <mergeCell ref="E108:G108"/>
    <mergeCell ref="E109:G109"/>
    <mergeCell ref="E99:G99"/>
    <mergeCell ref="B99:C99"/>
    <mergeCell ref="B97:G97"/>
    <mergeCell ref="E98:G98"/>
    <mergeCell ref="B98:C98"/>
    <mergeCell ref="B100:G100"/>
    <mergeCell ref="E101:G101"/>
    <mergeCell ref="E102:G102"/>
    <mergeCell ref="B101:C101"/>
    <mergeCell ref="B102:C102"/>
    <mergeCell ref="E93:G93"/>
    <mergeCell ref="B93:C93"/>
    <mergeCell ref="B91:G91"/>
    <mergeCell ref="E92:G92"/>
    <mergeCell ref="B92:C92"/>
    <mergeCell ref="B94:G94"/>
    <mergeCell ref="E95:G95"/>
    <mergeCell ref="B95:C95"/>
    <mergeCell ref="E96:G96"/>
    <mergeCell ref="B96:C96"/>
    <mergeCell ref="B87:C87"/>
    <mergeCell ref="E87:G87"/>
    <mergeCell ref="B85:G85"/>
    <mergeCell ref="E86:G86"/>
    <mergeCell ref="B86:C86"/>
    <mergeCell ref="E90:G90"/>
    <mergeCell ref="B90:C90"/>
    <mergeCell ref="E89:G89"/>
    <mergeCell ref="B89:C89"/>
    <mergeCell ref="B88:G88"/>
    <mergeCell ref="B82:G82"/>
    <mergeCell ref="B81:C81"/>
    <mergeCell ref="B80:C80"/>
    <mergeCell ref="E80:G80"/>
    <mergeCell ref="E81:G81"/>
    <mergeCell ref="B79:G79"/>
    <mergeCell ref="B84:C84"/>
    <mergeCell ref="E83:G83"/>
    <mergeCell ref="E84:G84"/>
    <mergeCell ref="B83:C83"/>
    <mergeCell ref="E75:G75"/>
    <mergeCell ref="B75:C75"/>
    <mergeCell ref="B70:C70"/>
    <mergeCell ref="B71:C71"/>
    <mergeCell ref="E70:G70"/>
    <mergeCell ref="E71:G71"/>
    <mergeCell ref="B72:I72"/>
    <mergeCell ref="B77:C77"/>
    <mergeCell ref="B78:C78"/>
    <mergeCell ref="E78:G78"/>
    <mergeCell ref="E77:G77"/>
    <mergeCell ref="B74:C74"/>
    <mergeCell ref="E64:G64"/>
    <mergeCell ref="E65:G65"/>
    <mergeCell ref="E67:G67"/>
    <mergeCell ref="E68:G68"/>
    <mergeCell ref="B66:G66"/>
    <mergeCell ref="B67:C67"/>
    <mergeCell ref="B68:C68"/>
    <mergeCell ref="E53:G53"/>
    <mergeCell ref="B52:C52"/>
    <mergeCell ref="B53:C53"/>
    <mergeCell ref="E58:G58"/>
    <mergeCell ref="B60:G60"/>
    <mergeCell ref="E61:G61"/>
    <mergeCell ref="E62:G62"/>
    <mergeCell ref="B61:C61"/>
    <mergeCell ref="B62:C62"/>
    <mergeCell ref="B54:G54"/>
    <mergeCell ref="B56:C56"/>
    <mergeCell ref="B55:C55"/>
    <mergeCell ref="E55:G55"/>
    <mergeCell ref="E56:G56"/>
    <mergeCell ref="B22:C23"/>
    <mergeCell ref="E22:F23"/>
    <mergeCell ref="H22:H23"/>
    <mergeCell ref="H19:H20"/>
    <mergeCell ref="B25:C25"/>
    <mergeCell ref="E40:G40"/>
    <mergeCell ref="B40:C40"/>
    <mergeCell ref="B19:C20"/>
    <mergeCell ref="E19:F20"/>
    <mergeCell ref="B21:C21"/>
    <mergeCell ref="E21:F21"/>
    <mergeCell ref="E25:F25"/>
    <mergeCell ref="E26:F26"/>
    <mergeCell ref="E27:F27"/>
    <mergeCell ref="B41:I41"/>
    <mergeCell ref="B26:C26"/>
    <mergeCell ref="B27:C27"/>
    <mergeCell ref="B42:G42"/>
    <mergeCell ref="B45:G45"/>
    <mergeCell ref="E50:G50"/>
    <mergeCell ref="B50:C50"/>
    <mergeCell ref="B48:G48"/>
    <mergeCell ref="E49:G49"/>
    <mergeCell ref="B49:C49"/>
    <mergeCell ref="E43:G43"/>
    <mergeCell ref="B43:C43"/>
    <mergeCell ref="E44:G44"/>
    <mergeCell ref="B44:C44"/>
    <mergeCell ref="E46:G46"/>
    <mergeCell ref="B46:C46"/>
    <mergeCell ref="E47:G47"/>
    <mergeCell ref="B47:C47"/>
    <mergeCell ref="C229:H230"/>
    <mergeCell ref="B4:H4"/>
    <mergeCell ref="B3:H3"/>
    <mergeCell ref="B2:H2"/>
    <mergeCell ref="B5:H5"/>
    <mergeCell ref="B6:H6"/>
    <mergeCell ref="B11:H11"/>
    <mergeCell ref="B12:H12"/>
    <mergeCell ref="H13:H14"/>
    <mergeCell ref="H16:H17"/>
    <mergeCell ref="B7:C7"/>
    <mergeCell ref="D7:G10"/>
    <mergeCell ref="B8:C8"/>
    <mergeCell ref="B9:C9"/>
    <mergeCell ref="B10:C10"/>
    <mergeCell ref="B13:C14"/>
    <mergeCell ref="D13:D23"/>
    <mergeCell ref="E13:F14"/>
    <mergeCell ref="G13:G23"/>
    <mergeCell ref="B15:C15"/>
    <mergeCell ref="B51:G51"/>
    <mergeCell ref="B64:C64"/>
    <mergeCell ref="B65:C65"/>
    <mergeCell ref="B63:G63"/>
    <mergeCell ref="E15:F15"/>
    <mergeCell ref="B16:C17"/>
    <mergeCell ref="E16:F17"/>
    <mergeCell ref="B18:C18"/>
    <mergeCell ref="J196:K196"/>
    <mergeCell ref="M196:O196"/>
    <mergeCell ref="B181:G181"/>
    <mergeCell ref="B182:C182"/>
    <mergeCell ref="E182:G182"/>
    <mergeCell ref="B183:C183"/>
    <mergeCell ref="E183:G183"/>
    <mergeCell ref="B69:G69"/>
    <mergeCell ref="B73:G73"/>
    <mergeCell ref="B76:G76"/>
    <mergeCell ref="E74:G74"/>
    <mergeCell ref="E18:F18"/>
    <mergeCell ref="B172:G172"/>
    <mergeCell ref="B173:C173"/>
    <mergeCell ref="B174:C174"/>
    <mergeCell ref="E52:G52"/>
    <mergeCell ref="E59:G59"/>
    <mergeCell ref="B58:C58"/>
    <mergeCell ref="B59:C59"/>
    <mergeCell ref="B57:G57"/>
  </mergeCells>
  <phoneticPr fontId="1" type="noConversion"/>
  <dataValidations count="3">
    <dataValidation type="list" allowBlank="1" showInputMessage="1" showErrorMessage="1" sqref="H7 H231:H1048576 H228 H18:H19 H13 H21:H22 H25:H107 H15 H109:H180 H182:H202" xr:uid="{00000000-0002-0000-0000-000000000000}">
      <formula1>$A$200:$A$202</formula1>
    </dataValidation>
    <dataValidation type="list" allowBlank="1" showInputMessage="1" showErrorMessage="1" error="Please Put only 0, 1 or 2" sqref="H108" xr:uid="{00000000-0002-0000-0000-000001000000}">
      <formula1>$A$200:$A$202</formula1>
    </dataValidation>
    <dataValidation type="list" allowBlank="1" showInputMessage="1" showErrorMessage="1" sqref="H205:H209 H211:H215 H217:H221 H223:H227" xr:uid="{00000000-0002-0000-0000-000002000000}">
      <formula1>"0,1,2"</formula1>
    </dataValidation>
  </dataValidations>
  <pageMargins left="0.7" right="0.7" top="0.75" bottom="0.75" header="0.3" footer="0.3"/>
  <pageSetup paperSize="9" scale="59" orientation="portrait" horizontalDpi="4294967294" verticalDpi="4294967294" r:id="rId1"/>
  <rowBreaks count="4" manualBreakCount="4">
    <brk id="39" max="8" man="1"/>
    <brk id="59" max="8" man="1"/>
    <brk id="96" max="8" man="1"/>
    <brk id="133" max="8" man="1"/>
  </rowBreaks>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Kayakalp_Without bed APHC, UPHC</vt:lpstr>
      <vt:lpstr>'Kayakalp_Without bed APHC, UPHC'!page199</vt:lpstr>
      <vt:lpstr>'Kayakalp_Without bed APHC, UPHC'!Print_Area</vt:lpstr>
      <vt:lpstr>'Kayakalp_Without bed APHC, UPHC'!Print_Titles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Vinny Arora</dc:creator>
  <cp:lastModifiedBy>Dr Vineeta  Dhankhar</cp:lastModifiedBy>
  <cp:lastPrinted>2019-06-25T06:08:46Z</cp:lastPrinted>
  <dcterms:created xsi:type="dcterms:W3CDTF">2015-06-11T07:52:00Z</dcterms:created>
  <dcterms:modified xsi:type="dcterms:W3CDTF">2024-07-27T07:46:42Z</dcterms:modified>
</cp:coreProperties>
</file>